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queryTables/queryTable26.xml" ContentType="application/vnd.openxmlformats-officedocument.spreadsheetml.queryTable+xml"/>
  <Override PartName="/xl/queryTables/queryTable27.xml" ContentType="application/vnd.openxmlformats-officedocument.spreadsheetml.queryTable+xml"/>
  <Override PartName="/xl/queryTables/queryTable28.xml" ContentType="application/vnd.openxmlformats-officedocument.spreadsheetml.queryTable+xml"/>
  <Override PartName="/xl/queryTables/queryTable29.xml" ContentType="application/vnd.openxmlformats-officedocument.spreadsheetml.queryTable+xml"/>
  <Override PartName="/xl/queryTables/queryTable30.xml" ContentType="application/vnd.openxmlformats-officedocument.spreadsheetml.queryTable+xml"/>
  <Override PartName="/xl/queryTables/queryTable31.xml" ContentType="application/vnd.openxmlformats-officedocument.spreadsheetml.queryTable+xml"/>
  <Override PartName="/xl/queryTables/queryTable32.xml" ContentType="application/vnd.openxmlformats-officedocument.spreadsheetml.queryTable+xml"/>
  <Override PartName="/xl/queryTables/queryTable33.xml" ContentType="application/vnd.openxmlformats-officedocument.spreadsheetml.queryTable+xml"/>
  <Override PartName="/xl/queryTables/queryTable34.xml" ContentType="application/vnd.openxmlformats-officedocument.spreadsheetml.queryTable+xml"/>
  <Override PartName="/xl/queryTables/queryTable35.xml" ContentType="application/vnd.openxmlformats-officedocument.spreadsheetml.queryTable+xml"/>
  <Override PartName="/xl/queryTables/queryTable36.xml" ContentType="application/vnd.openxmlformats-officedocument.spreadsheetml.queryTable+xml"/>
  <Override PartName="/xl/queryTables/queryTable37.xml" ContentType="application/vnd.openxmlformats-officedocument.spreadsheetml.queryTable+xml"/>
  <Override PartName="/xl/queryTables/queryTable38.xml" ContentType="application/vnd.openxmlformats-officedocument.spreadsheetml.queryTable+xml"/>
  <Override PartName="/xl/queryTables/queryTable39.xml" ContentType="application/vnd.openxmlformats-officedocument.spreadsheetml.queryTable+xml"/>
  <Override PartName="/xl/queryTables/queryTable40.xml" ContentType="application/vnd.openxmlformats-officedocument.spreadsheetml.queryTable+xml"/>
  <Override PartName="/xl/queryTables/queryTable41.xml" ContentType="application/vnd.openxmlformats-officedocument.spreadsheetml.queryTable+xml"/>
  <Override PartName="/xl/queryTables/queryTable42.xml" ContentType="application/vnd.openxmlformats-officedocument.spreadsheetml.queryTable+xml"/>
  <Override PartName="/xl/queryTables/queryTable43.xml" ContentType="application/vnd.openxmlformats-officedocument.spreadsheetml.queryTable+xml"/>
  <Override PartName="/xl/queryTables/queryTable44.xml" ContentType="application/vnd.openxmlformats-officedocument.spreadsheetml.queryTable+xml"/>
  <Override PartName="/xl/queryTables/queryTable45.xml" ContentType="application/vnd.openxmlformats-officedocument.spreadsheetml.queryTable+xml"/>
  <Override PartName="/xl/queryTables/queryTable46.xml" ContentType="application/vnd.openxmlformats-officedocument.spreadsheetml.queryTable+xml"/>
  <Override PartName="/xl/queryTables/queryTable47.xml" ContentType="application/vnd.openxmlformats-officedocument.spreadsheetml.queryTable+xml"/>
  <Override PartName="/xl/queryTables/queryTable48.xml" ContentType="application/vnd.openxmlformats-officedocument.spreadsheetml.queryTable+xml"/>
  <Override PartName="/xl/queryTables/queryTable49.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4_Physical Illness\Sharing Files 4\"/>
    </mc:Choice>
  </mc:AlternateContent>
  <xr:revisionPtr revIDLastSave="0" documentId="13_ncr:1_{2F434B92-5296-4383-A9B7-D1BF1EB0D742}"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Feb_5_2013hjp_1" localSheetId="13">'Raw Data'!$B$4:$AL$139</definedName>
    <definedName name="ambvis_rates_Feb_5_2013hjp_1_1" localSheetId="13">'Raw Data'!$B$4:$AL$139</definedName>
    <definedName name="ambvis_rates_Feb_5_2013hjp_2" localSheetId="13">'Raw Data'!$B$4:$AL$139</definedName>
    <definedName name="ambvis_rates_Feb_5_2013hjp_3" localSheetId="13">'Raw Data'!$B$4:$AL$139</definedName>
    <definedName name="ambvis_rates_Feb_5_2013hjp_4" localSheetId="13">'Raw Data'!$B$4:$AL$139</definedName>
    <definedName name="ambvis_rates_Feb_5_2013hjp_5"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Feb_5_2013hjp_1_1" localSheetId="13">'Raw Data'!$B$4:$AL$139</definedName>
    <definedName name="cabg_Feb_5_2013hjp_1_1_1" localSheetId="13">'Raw Data'!$B$4:$AL$139</definedName>
    <definedName name="cabg_Feb_5_2013hjp_1_2" localSheetId="13">'Raw Data'!$B$4:$AL$139</definedName>
    <definedName name="cabg_Feb_5_2013hjp_1_3" localSheetId="13">'Raw Data'!$B$4:$AL$139</definedName>
    <definedName name="cabg_Feb_5_2013hjp_1_4" localSheetId="13">'Raw Data'!$B$4:$AL$139</definedName>
    <definedName name="cabg_Feb_5_2013hjp_1_5" localSheetId="13">'Raw Data'!$B$4:$AL$139</definedName>
    <definedName name="cabg_income_Feb_5_2013hjp" localSheetId="14">'Raw Inc Data'!#REF!</definedName>
    <definedName name="cath_Feb_5_2013hjp" localSheetId="13">'Raw Data'!$B$4:$AL$139</definedName>
    <definedName name="cath_Feb_5_2013hjp_1" localSheetId="13">'Raw Data'!$B$4:$AL$139</definedName>
    <definedName name="cath_Feb_5_2013hjp_1_1" localSheetId="13">'Raw Data'!$B$4:$AL$139</definedName>
    <definedName name="cath_Feb_5_2013hjp_2" localSheetId="13">'Raw Data'!$B$4:$AL$139</definedName>
    <definedName name="cath_Feb_5_2013hjp_2_1" localSheetId="13">'Raw Data'!$B$4:$AL$139</definedName>
    <definedName name="cath_Feb_5_2013hjp_3" localSheetId="13">'Raw Data'!$B$4:$AL$139</definedName>
    <definedName name="cath_Feb_5_2013hjp_4"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Feb_12_2013hjp_1" localSheetId="13">'Raw Data'!$B$4:$AL$139</definedName>
    <definedName name="dementia_Feb_12_2013hjp_1_1" localSheetId="13">'Raw Data'!$B$4:$AL$139</definedName>
    <definedName name="dementia_Feb_12_2013hjp_2" localSheetId="13">'Raw Data'!$B$4:$AL$139</definedName>
    <definedName name="dementia_Feb_12_2013hjp_3" localSheetId="13">'Raw Data'!$B$4:$AL$139</definedName>
    <definedName name="dementia_Feb_12_2013hjp_4" localSheetId="13">'Raw Data'!$B$4:$AL$139</definedName>
    <definedName name="dementia_Feb_12_2013hjp_4_1" localSheetId="13">'Raw Data'!$B$4:$AL$139</definedName>
    <definedName name="dementia_income_Feb_12_2013hjp" localSheetId="14">'Raw Inc Data'!#REF!</definedName>
    <definedName name="hip_replace_Feb_5_2013hjp" localSheetId="13">'Raw Data'!$B$4:$AL$139</definedName>
    <definedName name="hip_replace_Feb_5_2013hjp_1" localSheetId="13">'Raw Data'!$B$4:$AL$139</definedName>
    <definedName name="hip_replace_Feb_5_2013hjp_1_1" localSheetId="13">'Raw Data'!$B$4:$AL$139</definedName>
    <definedName name="hip_replace_Feb_5_2013hjp_2" localSheetId="13">'Raw Data'!$B$4:$AL$139</definedName>
    <definedName name="hip_replace_Feb_5_2013hjp_3" localSheetId="13">'Raw Data'!$B$4:$AL$139</definedName>
    <definedName name="hip_replace_Feb_5_2013hjp_4" localSheetId="13">'Raw Data'!$B$4:$AL$139</definedName>
    <definedName name="hip_replace_Feb_5_2013hjp_5" localSheetId="13">'Raw Data'!$B$4:$AL$139</definedName>
    <definedName name="hip_replace_income_Feb_5_2013hjp_1" localSheetId="14">'Raw Inc Data'!#REF!</definedName>
    <definedName name="knee_replace_Feb_5_2013hjp" localSheetId="13">'Raw Data'!$B$4:$AL$139</definedName>
    <definedName name="knee_replace_Feb_5_2013hjp_1" localSheetId="13">'Raw Data'!$B$4:$AL$139</definedName>
    <definedName name="knee_replace_Feb_5_2013hjp_1_1" localSheetId="13">'Raw Data'!$B$4:$AL$139</definedName>
    <definedName name="knee_replace_Feb_5_2013hjp_2" localSheetId="13">'Raw Data'!$B$4:$AL$139</definedName>
    <definedName name="knee_replace_Feb_5_2013hjp_3" localSheetId="13">'Raw Data'!$B$4:$AL$139</definedName>
    <definedName name="knee_replace_Feb_5_2013hjp_4" localSheetId="13">'Raw Data'!$B$4:$AL$139</definedName>
    <definedName name="knee_replace_Feb_5_2013hjp_4_1" localSheetId="13">'Raw Data'!$B$4:$AL$139</definedName>
    <definedName name="knee_replace_income_Feb_5_2013hjp" localSheetId="14">'Raw Inc Data'!#REF!</definedName>
    <definedName name="pci_Feb_5_2013hjp" localSheetId="13">'Raw Data'!$B$4:$AL$139</definedName>
    <definedName name="pci_Feb_5_2013hjp_1" localSheetId="13">'Raw Data'!$B$4:$AL$139</definedName>
    <definedName name="pci_Feb_5_2013hjp_1_1" localSheetId="13">'Raw Data'!$B$4:$AL$139</definedName>
    <definedName name="pci_Feb_5_2013hjp_2" localSheetId="13">'Raw Data'!$B$4:$AL$139</definedName>
    <definedName name="pci_Feb_5_2013hjp_2_1" localSheetId="13">'Raw Data'!$B$4:$AL$139</definedName>
    <definedName name="pci_Feb_5_2013hjp_3" localSheetId="13">'Raw Data'!$B$4:$AL$139</definedName>
    <definedName name="pci_Feb_5_2013hjp_4"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l="1"/>
  <c r="E21" i="3" s="1"/>
  <c r="C22" i="3"/>
  <c r="E22" i="3" s="1"/>
  <c r="C23" i="3"/>
  <c r="E23" i="3" s="1"/>
  <c r="C24" i="3"/>
  <c r="E24" i="3" s="1"/>
  <c r="C20" i="3"/>
  <c r="E20" i="3" s="1"/>
  <c r="C26" i="3"/>
  <c r="E26" i="3" s="1"/>
  <c r="C27" i="3"/>
  <c r="E27" i="3" s="1"/>
  <c r="C28" i="3"/>
  <c r="E28" i="3" s="1"/>
  <c r="C29" i="3"/>
  <c r="E29" i="3" s="1"/>
  <c r="C25" i="3"/>
  <c r="E25" i="3" s="1"/>
  <c r="H37" i="3"/>
  <c r="H36" i="3"/>
  <c r="G37" i="3"/>
  <c r="G36" i="3"/>
  <c r="H35" i="3" l="1"/>
  <c r="H39" i="3" s="1"/>
  <c r="H34" i="3"/>
  <c r="H38" i="3" s="1"/>
  <c r="G35" i="3" l="1"/>
  <c r="G39" i="3" s="1"/>
  <c r="F35" i="3"/>
  <c r="F39" i="3" s="1"/>
  <c r="G34" i="3"/>
  <c r="G38" i="3" s="1"/>
  <c r="F34" i="3"/>
  <c r="F38" i="3" s="1"/>
  <c r="F10" i="3" l="1"/>
  <c r="F6" i="3" l="1"/>
  <c r="E17" i="3"/>
  <c r="E15" i="3"/>
  <c r="H25" i="3" l="1"/>
  <c r="H26" i="3"/>
  <c r="H27" i="3"/>
  <c r="H28" i="3"/>
  <c r="H29" i="3"/>
  <c r="H20" i="3"/>
  <c r="H21" i="3"/>
  <c r="H22" i="3"/>
  <c r="H23" i="3"/>
  <c r="H24" i="3"/>
  <c r="G25" i="3"/>
  <c r="G26" i="3"/>
  <c r="G27" i="3"/>
  <c r="G28" i="3"/>
  <c r="G29" i="3"/>
  <c r="G20" i="3"/>
  <c r="G21" i="3"/>
  <c r="G22" i="3"/>
  <c r="G23" i="3"/>
  <c r="G24" i="3"/>
  <c r="F25" i="3"/>
  <c r="F26" i="3"/>
  <c r="F27" i="3"/>
  <c r="F28" i="3"/>
  <c r="F29" i="3"/>
  <c r="F22" i="3"/>
  <c r="F23" i="3"/>
  <c r="F24" i="3"/>
  <c r="F21" i="3"/>
  <c r="F20" i="3"/>
  <c r="B3" i="3"/>
  <c r="C10" i="3"/>
  <c r="C9" i="3"/>
  <c r="C8" i="3"/>
  <c r="C7" i="3"/>
  <c r="C6" i="3"/>
  <c r="G10" i="3"/>
  <c r="H10" i="3"/>
  <c r="F9" i="3"/>
  <c r="G9" i="3"/>
  <c r="H9" i="3"/>
  <c r="F8" i="3"/>
  <c r="G8" i="3"/>
  <c r="H8" i="3"/>
  <c r="F7" i="3"/>
  <c r="G7" i="3"/>
  <c r="H7" i="3"/>
  <c r="G6" i="3"/>
  <c r="H6" i="3"/>
  <c r="H11" i="3"/>
  <c r="G11" i="3"/>
  <c r="F11" i="3"/>
  <c r="E7" i="3" l="1"/>
  <c r="E9" i="3"/>
  <c r="E6" i="3"/>
  <c r="E8" i="3"/>
  <c r="E10" i="3"/>
  <c r="C11" i="3"/>
  <c r="B1"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ACF485BA-1395-4298-A330-1003022C6F14}"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271637D3-37CA-4E31-975D-3745EC02F00C}"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DF51831E-F9D5-4570-9ABC-31EB236D07C7}"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12D07E7C-9AF9-40DE-8AA9-230B5873D242}"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C51C1145-BA2A-4FCA-96EC-C6FEAA009848}"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ACCD264A-5087-4ED1-AD1C-8D730B7C1077}"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<sst xmlns="http://schemas.openxmlformats.org/spreadsheetml/2006/main" count="3755" uniqueCount="470">
  <si>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</si>
  <si>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</si>
  <si>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</si>
  <si>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</si>
  <si>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</si>
  <si>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</si>
  <si>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</si>
  <si>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</si>
  <si>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</si>
  <si>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</si>
  <si>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</si>
  <si>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</si>
  <si>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</si>
  <si>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</si>
  <si>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</si>
  <si>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</si>
  <si>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</si>
  <si>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</si>
  <si>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</si>
  <si>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</si>
  <si>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</si>
  <si>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</si>
  <si>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</si>
  <si>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</si>
  <si>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</si>
  <si>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</si>
  <si>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</si>
  <si>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</si>
  <si>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</si>
  <si>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</si>
  <si>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</si>
  <si>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</si>
  <si>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</si>
  <si>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</si>
  <si>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</si>
  <si>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</si>
  <si>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</si>
  <si>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</si>
  <si>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</si>
  <si>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</si>
  <si>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</si>
  <si>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</si>
  <si>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</si>
  <si>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</si>
  <si>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</si>
  <si>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</si>
  <si>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</si>
  <si>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</si>
  <si>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</si>
  <si>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</si>
  <si>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</si>
  <si>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</si>
  <si>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</si>
  <si>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</si>
  <si>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</si>
  <si>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</si>
  <si>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</si>
  <si>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</si>
  <si>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</si>
  <si>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</si>
  <si>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</si>
  <si>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</si>
  <si>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</si>
  <si>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</si>
  <si>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</si>
  <si>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</si>
  <si>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</si>
  <si>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</si>
  <si>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</si>
  <si>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</si>
  <si>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</si>
  <si>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</si>
  <si>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</si>
  <si>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</si>
  <si>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</si>
  <si>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</si>
  <si>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</si>
  <si>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</si>
  <si>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</si>
  <si>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</si>
  <si>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</si>
  <si>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</si>
  <si>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</si>
  <si>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</si>
  <si>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</si>
  <si>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</si>
  <si>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</si>
  <si>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</si>
  <si>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</si>
  <si>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</si>
  <si>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</si>
  <si>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</si>
  <si>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</si>
  <si>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</si>
  <si>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</si>
  <si>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</si>
  <si>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</si>
  <si>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</si>
  <si>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</si>
  <si>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</si>
  <si>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</si>
  <si>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</si>
  <si>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</si>
  <si>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</si>
  <si>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</si>
  <si>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</si>
  <si>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</si>
  <si>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</si>
  <si>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</si>
  <si>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</si>
  <si>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</si>
  <si>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</si>
  <si>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</si>
  <si>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</si>
  <si>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</si>
  <si>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</si>
  <si>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</si>
  <si>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</si>
  <si>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</si>
  <si>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</si>
  <si>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</si>
  <si>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</si>
  <si>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</si>
  <si>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</si>
  <si>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</si>
  <si>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</si>
  <si>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</si>
  <si>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</si>
  <si>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</si>
  <si>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</si>
  <si>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</si>
  <si>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</si>
  <si>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</si>
  <si>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</si>
  <si>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</si>
  <si>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</si>
  <si>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</si>
  <si>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</si>
  <si>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</si>
  <si>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</si>
  <si>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</si>
  <si>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</si>
  <si>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</si>
  <si>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</si>
  <si>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</si>
  <si>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</si>
  <si>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</si>
  <si>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</si>
  <si>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</si>
  <si>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</si>
  <si>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</si>
  <si>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</si>
  <si>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</si>
  <si>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</si>
  <si>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</si>
  <si>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</si>
  <si>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</si>
  <si>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</si>
  <si>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</si>
  <si>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</si>
  <si>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</si>
  <si>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</si>
  <si>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</si>
  <si>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</si>
  <si>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</si>
  <si>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</si>
  <si>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</si>
  <si>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</si>
  <si>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</si>
  <si>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</si>
  <si>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</si>
  <si>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</si>
  <si>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</si>
  <si>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</si>
  <si>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</si>
  <si>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</si>
  <si>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</si>
  <si>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</si>
  <si>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</si>
  <si>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</si>
  <si>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</si>
  <si>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</si>
  <si>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</si>
  <si>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</si>
  <si>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</si>
  <si>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</si>
  <si>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</si>
  <si>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</si>
  <si>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</si>
  <si>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</si>
  <si>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</si>
  <si>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</si>
  <si>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</si>
  <si>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</si>
  <si>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</si>
  <si>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</si>
  <si>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</si>
  <si>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</si>
  <si>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</si>
  <si>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</si>
  <si>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</si>
  <si>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</si>
  <si>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</si>
  <si>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</si>
  <si>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</si>
  <si>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</si>
  <si>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North Norfolk</t>
  </si>
  <si>
    <t>Date pasted:</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</si>
  <si>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</si>
  <si>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</si>
  <si>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</si>
  <si>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</si>
  <si>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</si>
  <si>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</si>
  <si>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</si>
  <si>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</si>
  <si>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</si>
  <si>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</si>
  <si>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</si>
  <si>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</si>
  <si>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</si>
  <si>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</si>
  <si>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</si>
  <si>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</si>
  <si>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</si>
  <si>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</si>
  <si>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</si>
  <si>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</si>
  <si>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</si>
  <si>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</si>
  <si>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t>
  </si>
  <si>
    <t>(2,3)</t>
  </si>
  <si>
    <t>(1,2,3,b)</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</si>
  <si>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</si>
  <si>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</si>
  <si>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</si>
  <si>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</si>
  <si>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</si>
  <si>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</si>
  <si>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</si>
  <si>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</si>
  <si>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</si>
  <si>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</si>
  <si>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</si>
  <si>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</si>
  <si>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</si>
  <si>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</si>
  <si>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</si>
  <si>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</si>
  <si>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</si>
  <si>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</si>
  <si>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</si>
  <si>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</si>
  <si>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</si>
  <si>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</si>
  <si>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</si>
  <si>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</si>
  <si>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</si>
  <si>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</si>
  <si>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</si>
  <si>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</si>
  <si>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</si>
  <si>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</si>
  <si>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</si>
  <si>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</si>
  <si>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</si>
  <si>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</si>
  <si>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r</t>
  </si>
  <si>
    <t>u</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</si>
  <si>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</si>
  <si>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</si>
  <si>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</si>
  <si>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</si>
  <si>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</si>
  <si>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</si>
  <si>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</si>
  <si>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</si>
  <si>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</si>
  <si>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</si>
  <si>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</si>
  <si>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</si>
  <si>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</si>
  <si>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</si>
  <si>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</si>
  <si>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</si>
  <si>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</si>
  <si>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</si>
  <si>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</si>
  <si>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</si>
  <si>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</si>
  <si>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</si>
  <si>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</si>
  <si>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</si>
  <si>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</si>
  <si>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</si>
  <si>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</si>
  <si>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</si>
  <si>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</si>
  <si>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</si>
  <si>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</si>
  <si>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</si>
  <si>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</si>
  <si>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</si>
  <si>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</si>
  <si>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</si>
  <si>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</si>
  <si>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</si>
  <si>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</si>
  <si>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</si>
  <si>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</si>
  <si>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</si>
  <si>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</si>
  <si>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</si>
  <si>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</si>
  <si>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</si>
  <si>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</si>
  <si>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</si>
  <si>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</si>
  <si>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</si>
  <si>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</si>
  <si>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</si>
  <si>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</si>
  <si>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</si>
  <si>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</si>
  <si>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</si>
  <si>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</si>
  <si>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</si>
  <si>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</si>
  <si>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</si>
  <si>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</si>
  <si>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</si>
  <si>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</si>
  <si>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</si>
  <si>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</si>
  <si>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</si>
  <si>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</si>
  <si>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</si>
  <si>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</si>
  <si>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</si>
  <si>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</si>
  <si>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</si>
  <si>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</si>
  <si>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</si>
  <si>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</si>
  <si>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</si>
  <si>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</si>
  <si>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</si>
  <si>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</si>
  <si>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</si>
  <si>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</si>
  <si>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</si>
  <si>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</si>
  <si>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</si>
  <si>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</si>
  <si>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</si>
  <si>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</si>
  <si>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</si>
  <si>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</si>
  <si>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</si>
  <si>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</si>
  <si>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</si>
  <si>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</si>
  <si>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</si>
  <si>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</si>
  <si>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</si>
  <si>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</si>
  <si>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</si>
  <si>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</si>
  <si>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</si>
  <si>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</si>
  <si>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</si>
  <si>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</si>
  <si>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</si>
  <si>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</si>
  <si>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</si>
  <si>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</si>
  <si>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</si>
  <si>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</si>
  <si>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</si>
  <si>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</si>
  <si>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</si>
  <si>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</si>
  <si>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</si>
  <si>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</si>
  <si>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</si>
  <si>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</si>
  <si>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</si>
  <si>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</si>
  <si>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</si>
  <si>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</si>
  <si>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</si>
  <si>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</si>
  <si>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</si>
  <si>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</si>
  <si>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</si>
  <si>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</si>
  <si>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</si>
  <si>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</si>
  <si>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</si>
  <si>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</si>
  <si>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</si>
  <si>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</si>
  <si>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</si>
  <si>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</si>
  <si>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</si>
  <si>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</si>
  <si>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</si>
  <si>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</si>
  <si>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</si>
  <si>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</si>
  <si>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</si>
  <si>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</si>
  <si>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</si>
  <si>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</si>
  <si>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</si>
  <si>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</si>
  <si>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</si>
  <si>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</si>
  <si>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</si>
  <si>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</si>
  <si>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</si>
  <si>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</si>
  <si>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</si>
  <si>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</si>
  <si>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(1,2)</t>
  </si>
  <si>
    <t>Adjusted Percent
(2008/09 - 2012/13)</t>
  </si>
  <si>
    <t>Adjusted Percent
(2013/14 - 2017/18)</t>
  </si>
  <si>
    <t>Adjusted Percent
(2018/19 - 2022/23)</t>
  </si>
  <si>
    <t>Count 
(2008/09-2012/13)</t>
  </si>
  <si>
    <t>Count 
(2013/14-2017/18)</t>
  </si>
  <si>
    <t>Count 
(2018/19-2022/23)</t>
  </si>
  <si>
    <t>Crude Percent
(2008/09-2012/13)</t>
  </si>
  <si>
    <t>Adjusted Percent
(2008/09-2012/13)</t>
  </si>
  <si>
    <t>Crude Percent
(2013/14-2017/18)</t>
  </si>
  <si>
    <t>Adjusted Percent
(2013/14-2017/18)</t>
  </si>
  <si>
    <t>Adjusted Percent
(2018/19-2022/23)</t>
  </si>
  <si>
    <t>2008/09-2012/13</t>
  </si>
  <si>
    <t>2013/14-2017/18</t>
  </si>
  <si>
    <t>2018/19-2022/23</t>
  </si>
  <si>
    <t>s</t>
  </si>
  <si>
    <t>(s)</t>
  </si>
  <si>
    <t>Crude and Age &amp; Sex Adjusted Average Lower Limb Amputations Among Reisdents with Diabetes by Regions, 2008/09-2012/13, 2013/14-2017/18 &amp; 2018/19-2022/23 (ref), per 100 diabetics age 19+</t>
  </si>
  <si>
    <t>(1,2,3,a)</t>
  </si>
  <si>
    <t>(a)</t>
  </si>
  <si>
    <t>(1,3)</t>
  </si>
  <si>
    <t>(1,3,s)</t>
  </si>
  <si>
    <t>(a,b)</t>
  </si>
  <si>
    <t>(2,3,a)</t>
  </si>
  <si>
    <t>Crude and Age &amp; Sex Adjusted Average Lower Limb Amputations Among Reisdents with Diabetes by Income Quintile, 2008/09-2012/13, 2013/14-2017/18, &amp; 2018/19-2022/23, per 100 diabetics age 19+</t>
  </si>
  <si>
    <t>2,3</t>
  </si>
  <si>
    <t xml:space="preserve">Lower Limb Amputation among Residents with Diabetes Counts, Crude Percents, and Adjusted Percents by Health Region, 2008/09-2012/13, 2013/14-2017/18 and 2018/19-2022/23
</t>
  </si>
  <si>
    <t xml:space="preserve">Lower Limb Amputation among Residents with Diabetes Counts, Crude Percents, and Adjusted Percents by Winnipeg Community Area, 2008/09-2012/13, 2013/14-2017/18 and 2018/19-2022/23
</t>
  </si>
  <si>
    <t xml:space="preserve">Lower Limb Amputation among Residents with Diabetes Counts, Crude Percents, and Adjusted Percents by District in Southern Health-Santé Sud, 2008/09-2012/13, 2013/14-2017/18 and 2018/19-2022/23
</t>
  </si>
  <si>
    <t xml:space="preserve">Lower Limb Amputation among Residents with Diabetes Counts, Crude Percents, and Adjusted Percents by District in Interlake-Eastern RHA, 2008/09-2012/13, 2013/14-2017/18 and 2018/19-2022/23
</t>
  </si>
  <si>
    <t xml:space="preserve">Lower Limb Amputation among Residents with Diabetes Counts, Crude Percents, and Adjusted Percents by District in Prairie Mountain, 2008/09-2012/13, 2013/14-2017/18 and 2018/19-2022/23
</t>
  </si>
  <si>
    <t xml:space="preserve">Lower Limb Amputation among Residents with Diabetes Counts, Crude Percents, and Adjusted Percents by District in Northern Health Region, 2008/09-2012/13, 2013/14-2017/18 and 2018/19-2022/23
</t>
  </si>
  <si>
    <t>Age- and sex-adjusted percent of residents with diabetes (age 1+) who had an amputation</t>
  </si>
  <si>
    <t>Total count and percent of residents with diabetes (age 19+) who had an amputation</t>
  </si>
  <si>
    <t xml:space="preserve">date:  November 28, 2024 </t>
  </si>
  <si>
    <t>Health Region</t>
  </si>
  <si>
    <t>Community Area</t>
  </si>
  <si>
    <t>Neighborhood Cluster</t>
  </si>
  <si>
    <t>District</t>
  </si>
  <si>
    <t xml:space="preserve">Lower Limb Amputation among Residents with Diabetes Counts, Crude Percents, and Adjusted Percents by Winnipeg Neighbourhood Cluster, 2008/09-2012/13, 2013/14-2017/18 and 2018/19-2022/23
</t>
  </si>
  <si>
    <t>If you require this document in a different accessible format, please contact us: by phone at 204-789-3819 or by email at info@cpe.umanitoba.ca.</t>
  </si>
  <si>
    <t>End of worksheet</t>
  </si>
  <si>
    <t>bold = statistically significant</t>
  </si>
  <si>
    <t>Crude Percent
(2018/19-2022/23)</t>
  </si>
  <si>
    <t xml:space="preserve">Adjusted Percent of Lower Limb Amputation among Residents with Diabetes by Income Quintile, 2008/09-2012/13, 2013/14-2017/18 and 2018/19-2022/23
</t>
  </si>
  <si>
    <t xml:space="preserve">Statistical Tests for Adjusted Percent of Lower Limb Amputation among Residents with Diabetes by Income Quintile, 2008/09-2012/13, 2013/14-2017/18 and 2018/19-2022/23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</si>
</sst>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6"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style="thin">
        <color theme="7"/>
      </left>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0"/>
      </left>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0"/>
      </left>
      <right style="thin">
        <color theme="7"/>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
      <left style="thin">
        <color theme="0"/>
      </left>
      <right style="thin">
        <color theme="7"/>
      </right>
      <top style="thin">
        <color theme="0"/>
      </top>
      <bottom style="thin">
        <color theme="7"/>
      </bottom>
      <diagonal/>
    </border>
  </borders>
  <cellStyleXfs count="108">
    <xf numFmtId="0" fontId="0" fillId="0" borderId="0"/>
    <xf numFmtId="0" fontId="6" fillId="0" borderId="0" applyNumberFormat="0" applyFill="0" applyBorder="0" applyAlignment="0" applyProtection="0"/>
    <xf numFmtId="0" fontId="38" fillId="0" borderId="0" applyNumberFormat="0" applyFill="0" applyAlignment="0" applyProtection="0"/>
    <xf numFmtId="0" fontId="33" fillId="0" borderId="0"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4" fillId="0" borderId="0" applyNumberFormat="0" applyFill="0" applyBorder="0" applyAlignment="0" applyProtection="0"/>
    <xf numFmtId="0" fontId="5" fillId="0" borderId="9"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xf numFmtId="0" fontId="2" fillId="0" borderId="0"/>
    <xf numFmtId="0" fontId="2" fillId="8" borderId="8" applyNumberFormat="0" applyFont="0" applyAlignment="0" applyProtection="0"/>
    <xf numFmtId="0" fontId="18" fillId="0" borderId="0"/>
    <xf numFmtId="9" fontId="18"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8" borderId="8" applyNumberFormat="0" applyFont="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31" fillId="0" borderId="0" applyNumberFormat="0" applyFill="0" applyBorder="0" applyAlignment="0" applyProtection="0"/>
    <xf numFmtId="0" fontId="43" fillId="0" borderId="0" applyNumberFormat="0" applyFill="0" applyBorder="0" applyProtection="0">
      <alignment vertical="center"/>
    </xf>
    <xf numFmtId="0" fontId="3" fillId="0" borderId="9" applyNumberFormat="0" applyFill="0" applyAlignment="0" applyProtection="0"/>
    <xf numFmtId="0" fontId="32" fillId="9" borderId="0" applyNumberFormat="0" applyBorder="0" applyAlignment="0" applyProtection="0"/>
    <xf numFmtId="0" fontId="19"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32" fillId="32" borderId="0" applyNumberFormat="0" applyBorder="0" applyAlignment="0" applyProtection="0"/>
    <xf numFmtId="0" fontId="45" fillId="35" borderId="14">
      <alignment horizontal="center" vertical="center" wrapText="1"/>
    </xf>
    <xf numFmtId="49" fontId="45" fillId="35" borderId="17">
      <alignment horizontal="left" vertical="center" indent="1"/>
    </xf>
    <xf numFmtId="0" fontId="42" fillId="33" borderId="10" applyFill="0">
      <alignment horizontal="left" vertical="center" indent="1"/>
    </xf>
    <xf numFmtId="49" fontId="41" fillId="33" borderId="11" applyFill="0">
      <alignment horizontal="center" vertical="center"/>
    </xf>
    <xf numFmtId="0" fontId="38" fillId="0" borderId="0">
      <alignment vertical="center"/>
    </xf>
    <xf numFmtId="0" fontId="43" fillId="0" borderId="0">
      <alignment vertical="center"/>
    </xf>
    <xf numFmtId="3" fontId="41" fillId="33" borderId="11" applyFill="0">
      <alignment horizontal="right" vertical="center" indent="3"/>
    </xf>
    <xf numFmtId="2" fontId="41" fillId="33" borderId="11" applyFill="0">
      <alignment horizontal="right" vertical="center" indent="3"/>
    </xf>
    <xf numFmtId="3" fontId="45" fillId="35" borderId="15">
      <alignment horizontal="right" vertical="center" indent="3"/>
    </xf>
    <xf numFmtId="2" fontId="45" fillId="35" borderId="15">
      <alignment horizontal="right" vertical="center" indent="3"/>
    </xf>
    <xf numFmtId="0" fontId="45" fillId="35" borderId="15">
      <alignment horizontal="center" vertical="center" wrapText="1"/>
    </xf>
    <xf numFmtId="43" fontId="19" fillId="0" borderId="0" applyFont="0" applyFill="0" applyBorder="0" applyAlignment="0" applyProtection="0"/>
  </cellStyleXfs>
  <cellXfs count="123">
    <xf numFmtId="0" fontId="0" fillId="0" borderId="0" xfId="0"/>
    <xf numFmtId="0" fontId="43" fillId="0" borderId="0" xfId="101">
      <alignment vertical="center"/>
    </xf>
    <xf numFmtId="0" fontId="5"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5" fillId="0" borderId="0" xfId="0" applyFont="1"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5" fillId="0" borderId="0" xfId="0" applyNumberFormat="1" applyFont="1" applyAlignment="1">
      <alignment horizontal="center"/>
    </xf>
    <xf numFmtId="2" fontId="4" fillId="0" borderId="0" xfId="0" applyNumberFormat="1" applyFont="1" applyAlignment="1">
      <alignment horizontal="left"/>
    </xf>
    <xf numFmtId="2" fontId="5" fillId="0" borderId="0" xfId="0" applyNumberFormat="1" applyFont="1" applyAlignment="1">
      <alignment horizontal="left"/>
    </xf>
    <xf numFmtId="1" fontId="4" fillId="0" borderId="0" xfId="0" applyNumberFormat="1" applyFont="1" applyAlignment="1">
      <alignment horizontal="left"/>
    </xf>
    <xf numFmtId="1" fontId="5"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0" fontId="4" fillId="0" borderId="0" xfId="0" applyFont="1"/>
    <xf numFmtId="49" fontId="4" fillId="0" borderId="0" xfId="0" applyNumberFormat="1" applyFont="1"/>
    <xf numFmtId="49" fontId="5"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5"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5"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5"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6" fillId="34" borderId="0" xfId="0" applyFont="1" applyFill="1"/>
    <xf numFmtId="0" fontId="37" fillId="34" borderId="0" xfId="0" applyFont="1" applyFill="1"/>
    <xf numFmtId="0" fontId="5" fillId="34" borderId="0" xfId="0" applyFont="1" applyFill="1" applyAlignment="1">
      <alignment vertical="top"/>
    </xf>
    <xf numFmtId="0" fontId="39" fillId="0" borderId="0" xfId="0" applyFont="1"/>
    <xf numFmtId="0" fontId="40" fillId="0" borderId="0" xfId="0" applyFont="1"/>
    <xf numFmtId="0" fontId="42" fillId="0" borderId="0" xfId="0" applyFont="1"/>
    <xf numFmtId="0" fontId="41" fillId="0" borderId="0" xfId="0" applyFont="1" applyAlignment="1">
      <alignment vertical="center"/>
    </xf>
    <xf numFmtId="0" fontId="43" fillId="0" borderId="0" xfId="43" applyFont="1" applyAlignment="1">
      <alignment vertical="center"/>
    </xf>
    <xf numFmtId="0" fontId="44" fillId="0" borderId="12" xfId="0" applyFont="1" applyBorder="1" applyAlignment="1">
      <alignment vertical="center"/>
    </xf>
    <xf numFmtId="0" fontId="45" fillId="35" borderId="16" xfId="106" applyBorder="1">
      <alignment horizontal="center" vertical="center" wrapText="1"/>
    </xf>
    <xf numFmtId="0" fontId="45" fillId="35" borderId="20" xfId="106" applyBorder="1">
      <alignment horizontal="center" vertical="center" wrapText="1"/>
    </xf>
    <xf numFmtId="0" fontId="43" fillId="0" borderId="0" xfId="43" applyFont="1" applyAlignment="1">
      <alignment horizontal="center" vertical="center"/>
    </xf>
    <xf numFmtId="0" fontId="42" fillId="0" borderId="0" xfId="0" applyFont="1" applyAlignment="1">
      <alignment vertical="center"/>
    </xf>
    <xf numFmtId="0" fontId="42" fillId="0" borderId="21" xfId="98" applyFill="1" applyBorder="1">
      <alignment horizontal="left" vertical="center" indent="1"/>
    </xf>
    <xf numFmtId="3" fontId="41" fillId="0" borderId="11" xfId="102" quotePrefix="1" applyFill="1">
      <alignment horizontal="right" vertical="center" indent="3"/>
    </xf>
    <xf numFmtId="2" fontId="41" fillId="0" borderId="11" xfId="103" quotePrefix="1" applyFill="1">
      <alignment horizontal="right" vertical="center" indent="3"/>
    </xf>
    <xf numFmtId="2" fontId="41" fillId="0" borderId="22" xfId="103" applyFill="1" applyBorder="1">
      <alignment horizontal="right" vertical="center" indent="3"/>
    </xf>
    <xf numFmtId="1" fontId="43" fillId="0" borderId="0" xfId="43" applyNumberFormat="1" applyFont="1" applyAlignment="1">
      <alignment vertical="center"/>
    </xf>
    <xf numFmtId="49" fontId="45" fillId="35" borderId="23" xfId="97" applyBorder="1">
      <alignment horizontal="left" vertical="center" indent="1"/>
    </xf>
    <xf numFmtId="3" fontId="45" fillId="35" borderId="24" xfId="104" quotePrefix="1" applyBorder="1">
      <alignment horizontal="right" vertical="center" indent="3"/>
    </xf>
    <xf numFmtId="2" fontId="45" fillId="35" borderId="24" xfId="105" quotePrefix="1" applyBorder="1">
      <alignment horizontal="right" vertical="center" indent="3"/>
    </xf>
    <xf numFmtId="2" fontId="45" fillId="35" borderId="25" xfId="105" applyBorder="1">
      <alignment horizontal="right" vertical="center" indent="3"/>
    </xf>
    <xf numFmtId="0" fontId="18" fillId="0" borderId="0" xfId="15" applyFont="1" applyAlignment="1">
      <alignment vertical="center"/>
    </xf>
    <xf numFmtId="1" fontId="43" fillId="0" borderId="0" xfId="43" applyNumberFormat="1" applyFont="1"/>
    <xf numFmtId="0" fontId="43" fillId="0" borderId="0" xfId="43" applyFont="1"/>
    <xf numFmtId="0" fontId="43" fillId="0" borderId="0" xfId="43" applyFont="1" applyAlignment="1">
      <alignment horizontal="center"/>
    </xf>
    <xf numFmtId="0" fontId="45" fillId="35" borderId="17" xfId="106" applyBorder="1">
      <alignment horizontal="center" vertical="center" wrapText="1"/>
    </xf>
    <xf numFmtId="0" fontId="45" fillId="35" borderId="18" xfId="106" applyBorder="1">
      <alignment horizontal="center" vertical="center" wrapText="1"/>
    </xf>
    <xf numFmtId="0" fontId="42" fillId="0" borderId="10" xfId="98" applyFill="1">
      <alignment horizontal="left" vertical="center" indent="1"/>
    </xf>
    <xf numFmtId="2" fontId="41" fillId="0" borderId="11" xfId="103" applyFill="1">
      <alignment horizontal="right" vertical="center" indent="3"/>
    </xf>
    <xf numFmtId="49" fontId="45" fillId="35" borderId="26" xfId="97" applyBorder="1">
      <alignment horizontal="left" vertical="center" indent="1"/>
    </xf>
    <xf numFmtId="3" fontId="45" fillId="35" borderId="27" xfId="104" quotePrefix="1" applyBorder="1">
      <alignment horizontal="right" vertical="center" indent="3"/>
    </xf>
    <xf numFmtId="2" fontId="45" fillId="35" borderId="27" xfId="105" quotePrefix="1" applyBorder="1">
      <alignment horizontal="right" vertical="center" indent="3"/>
    </xf>
    <xf numFmtId="2" fontId="45" fillId="35" borderId="28" xfId="105" applyBorder="1">
      <alignment horizontal="right" vertical="center" indent="3"/>
    </xf>
    <xf numFmtId="49" fontId="45" fillId="35" borderId="29" xfId="97" applyBorder="1">
      <alignment horizontal="left" vertical="center" indent="1"/>
    </xf>
    <xf numFmtId="3" fontId="45" fillId="35" borderId="30" xfId="104" quotePrefix="1" applyBorder="1">
      <alignment horizontal="right" vertical="center" indent="3"/>
    </xf>
    <xf numFmtId="2" fontId="45" fillId="35" borderId="30" xfId="105" quotePrefix="1" applyBorder="1">
      <alignment horizontal="right" vertical="center" indent="3"/>
    </xf>
    <xf numFmtId="2" fontId="45" fillId="35" borderId="31" xfId="105" applyBorder="1">
      <alignment horizontal="right" vertical="center" indent="3"/>
    </xf>
    <xf numFmtId="0" fontId="41" fillId="0" borderId="0" xfId="0" applyFont="1" applyAlignment="1">
      <alignment vertical="top"/>
    </xf>
    <xf numFmtId="0" fontId="42" fillId="0" borderId="10" xfId="98" applyFill="1" applyAlignment="1">
      <alignment horizontal="left" vertical="center" wrapText="1" indent="1"/>
    </xf>
    <xf numFmtId="0" fontId="44" fillId="0" borderId="0" xfId="0" applyFont="1" applyAlignment="1">
      <alignment vertical="center"/>
    </xf>
    <xf numFmtId="1" fontId="38" fillId="33" borderId="0" xfId="44" applyNumberFormat="1" applyFont="1" applyFill="1" applyBorder="1" applyAlignment="1">
      <alignment horizontal="right" vertical="center"/>
    </xf>
    <xf numFmtId="1" fontId="38" fillId="33" borderId="0" xfId="43" applyNumberFormat="1" applyFont="1" applyFill="1" applyAlignment="1">
      <alignment horizontal="right" vertical="center"/>
    </xf>
    <xf numFmtId="0" fontId="43" fillId="33" borderId="0" xfId="43" applyFont="1" applyFill="1" applyAlignment="1">
      <alignment vertical="center"/>
    </xf>
    <xf numFmtId="164" fontId="41"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0" fontId="45" fillId="35" borderId="19" xfId="106" applyBorder="1" applyAlignment="1">
      <alignment horizontal="left" vertical="center" wrapText="1"/>
    </xf>
    <xf numFmtId="0" fontId="45" fillId="35" borderId="17" xfId="106" applyBorder="1" applyAlignment="1">
      <alignment horizontal="left" vertical="center" wrapText="1"/>
    </xf>
    <xf numFmtId="0" fontId="0" fillId="0" borderId="0" xfId="0" applyAlignment="1">
      <alignment horizontal="right"/>
    </xf>
    <xf numFmtId="2" fontId="0" fillId="41" borderId="0" xfId="0" applyNumberFormat="1" applyFill="1" applyAlignment="1">
      <alignment horizontal="right"/>
    </xf>
    <xf numFmtId="2" fontId="0" fillId="0" borderId="0" xfId="0" applyNumberFormat="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0" fillId="37" borderId="0" xfId="0" applyFill="1" applyAlignment="1">
      <alignment horizontal="right"/>
    </xf>
    <xf numFmtId="166" fontId="0" fillId="38" borderId="0" xfId="107" applyNumberFormat="1" applyFont="1" applyFill="1" applyAlignment="1">
      <alignment horizontal="right" vertical="center"/>
    </xf>
    <xf numFmtId="2" fontId="3" fillId="0" borderId="0" xfId="0" applyNumberFormat="1" applyFont="1" applyAlignment="1">
      <alignment horizontal="right"/>
    </xf>
    <xf numFmtId="2" fontId="3" fillId="36" borderId="0" xfId="0" applyNumberFormat="1" applyFont="1" applyFill="1" applyAlignment="1">
      <alignment horizontal="right"/>
    </xf>
    <xf numFmtId="0" fontId="3" fillId="0" borderId="0" xfId="0" applyFont="1" applyAlignment="1">
      <alignment horizontal="right"/>
    </xf>
    <xf numFmtId="2" fontId="3" fillId="39" borderId="0" xfId="0" applyNumberFormat="1" applyFont="1" applyFill="1" applyAlignment="1">
      <alignment horizontal="right"/>
    </xf>
    <xf numFmtId="2" fontId="0" fillId="36" borderId="0" xfId="0" applyNumberFormat="1" applyFill="1" applyAlignment="1">
      <alignment horizontal="right"/>
    </xf>
    <xf numFmtId="1" fontId="3" fillId="0" borderId="0" xfId="0" applyNumberFormat="1" applyFont="1" applyAlignment="1">
      <alignment horizontal="right"/>
    </xf>
    <xf numFmtId="1" fontId="0" fillId="0" borderId="0" xfId="0" applyNumberFormat="1" applyAlignment="1">
      <alignment horizontal="right"/>
    </xf>
    <xf numFmtId="0" fontId="41" fillId="0" borderId="0" xfId="0" applyFont="1"/>
    <xf numFmtId="0" fontId="38" fillId="0" borderId="0" xfId="2" applyAlignment="1">
      <alignment vertical="center"/>
    </xf>
    <xf numFmtId="0" fontId="33" fillId="0" borderId="0" xfId="3"/>
    <xf numFmtId="0" fontId="41" fillId="0" borderId="0" xfId="43" applyFont="1"/>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0.10084724246045811"/>
          <c:w val="0.57489565783472929"/>
          <c:h val="0.72013630308909726"/>
        </c:manualLayout>
      </c:layout>
      <c:barChart>
        <c:barDir val="bar"/>
        <c:grouping val="clustered"/>
        <c:varyColors val="0"/>
        <c:ser>
          <c:idx val="4"/>
          <c:order val="0"/>
          <c:tx>
            <c:strRef>
              <c:f>'Graph Data'!$H$5</c:f>
              <c:strCache>
                <c:ptCount val="1"/>
                <c:pt idx="0">
                  <c:v>2018/19-2022/23</c:v>
                </c:pt>
              </c:strCache>
            </c:strRef>
          </c:tx>
          <c:spPr>
            <a:solidFill>
              <a:schemeClr val="tx1"/>
            </a:solid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(a)</c:v>
                  </c:pt>
                  <c:pt idx="1">
                    <c:v>Northern Health Region (1,2,3,a)</c:v>
                  </c:pt>
                  <c:pt idx="2">
                    <c:v>Prairie Mountain Health (2)</c:v>
                  </c:pt>
                  <c:pt idx="3">
                    <c:v>Interlake-Eastern RHA  </c:v>
                  </c:pt>
                  <c:pt idx="4">
                    <c:v>Winnipeg RHA (1,2,3)</c:v>
                  </c:pt>
                  <c:pt idx="5">
                    <c:v>Southern Health-Santé Sud  </c:v>
                  </c:pt>
                </c:lvl>
                <c:lvl>
                  <c:pt idx="0">
                    <c:v>   </c:v>
                  </c:pt>
                </c:lvl>
              </c:multiLvlStrCache>
            </c:multiLvlStrRef>
          </c:cat>
          <c:val>
            <c:numRef>
              <c:f>'Graph Data'!$H$6:$H$11</c:f>
              <c:numCache>
                <c:formatCode>0.00</c:formatCode>
                <c:ptCount val="6"/>
                <c:pt idx="0">
                  <c:v>1.0240552299000001</c:v>
                </c:pt>
                <c:pt idx="1">
                  <c:v>2.0529794718000001</c:v>
                </c:pt>
                <c:pt idx="2">
                  <c:v>1.1552358536</c:v>
                </c:pt>
                <c:pt idx="3">
                  <c:v>1.1228785000999999</c:v>
                </c:pt>
                <c:pt idx="4">
                  <c:v>0.82261813969999997</c:v>
                </c:pt>
                <c:pt idx="5">
                  <c:v>1.0728749026</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2013/14-2017/18</c:v>
                </c:pt>
              </c:strCache>
            </c:strRef>
          </c:tx>
          <c:spPr>
            <a:pattFill prst="wdUpDiag">
              <a:fgClr>
                <a:schemeClr val="tx1"/>
              </a:fgClr>
              <a:bgClr>
                <a:schemeClr val="bg1"/>
              </a:bgClr>
            </a:patt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c:v>
                  </c:pt>
                  <c:pt idx="1">
                    <c:v>Northern Health Region (1,2,3,a)</c:v>
                  </c:pt>
                  <c:pt idx="2">
                    <c:v>Prairie Mountain Health (2)</c:v>
                  </c:pt>
                  <c:pt idx="3">
                    <c:v>Interlake-Eastern RHA  </c:v>
                  </c:pt>
                  <c:pt idx="4">
                    <c:v>Winnipeg RHA (1,2,3)</c:v>
                  </c:pt>
                  <c:pt idx="5">
                    <c:v>Southern Health-Santé Sud  </c:v>
                  </c:pt>
                </c:lvl>
                <c:lvl>
                  <c:pt idx="0">
                    <c:v>   </c:v>
                  </c:pt>
                </c:lvl>
              </c:multiLvlStrCache>
            </c:multiLvlStrRef>
          </c:cat>
          <c:val>
            <c:numRef>
              <c:f>'Graph Data'!$G$6:$G$11</c:f>
              <c:numCache>
                <c:formatCode>0.00</c:formatCode>
                <c:ptCount val="6"/>
                <c:pt idx="0">
                  <c:v>1.022865425</c:v>
                </c:pt>
                <c:pt idx="1">
                  <c:v>1.6917471659000001</c:v>
                </c:pt>
                <c:pt idx="2">
                  <c:v>1.2702158884999999</c:v>
                </c:pt>
                <c:pt idx="3">
                  <c:v>1.1323715667000001</c:v>
                </c:pt>
                <c:pt idx="4">
                  <c:v>0.86455287469999997</c:v>
                </c:pt>
                <c:pt idx="5">
                  <c:v>0.85998488179999999</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2008/09-2012/13</c:v>
                </c:pt>
              </c:strCache>
            </c:strRef>
          </c:tx>
          <c:spPr>
            <a:solidFill>
              <a:schemeClr val="accent1"/>
            </a:solid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c:v>
                  </c:pt>
                  <c:pt idx="1">
                    <c:v>Northern Health Region (1,2,3,a)</c:v>
                  </c:pt>
                  <c:pt idx="2">
                    <c:v>Prairie Mountain Health (2)</c:v>
                  </c:pt>
                  <c:pt idx="3">
                    <c:v>Interlake-Eastern RHA  </c:v>
                  </c:pt>
                  <c:pt idx="4">
                    <c:v>Winnipeg RHA (1,2,3)</c:v>
                  </c:pt>
                  <c:pt idx="5">
                    <c:v>Southern Health-Santé Sud  </c:v>
                  </c:pt>
                </c:lvl>
                <c:lvl>
                  <c:pt idx="0">
                    <c:v>   </c:v>
                  </c:pt>
                </c:lvl>
              </c:multiLvlStrCache>
            </c:multiLvlStrRef>
          </c:cat>
          <c:val>
            <c:numRef>
              <c:f>'Graph Data'!$F$6:$F$11</c:f>
              <c:numCache>
                <c:formatCode>0.00</c:formatCode>
                <c:ptCount val="6"/>
                <c:pt idx="0">
                  <c:v>1.1987022261</c:v>
                </c:pt>
                <c:pt idx="1">
                  <c:v>2.4352193257999999</c:v>
                </c:pt>
                <c:pt idx="2">
                  <c:v>1.3687052166</c:v>
                </c:pt>
                <c:pt idx="3">
                  <c:v>1.3436254108000001</c:v>
                </c:pt>
                <c:pt idx="4">
                  <c:v>0.97010793360000003</c:v>
                </c:pt>
                <c:pt idx="5">
                  <c:v>1.0970801786</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in val="0"/>
        </c:scaling>
        <c:delete val="0"/>
        <c:axPos val="b"/>
        <c:numFmt formatCode="#,##0.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70500423538414891"/>
          <c:y val="0.14361901521608583"/>
          <c:w val="0.25288358546350709"/>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5502109784123879E-2"/>
          <c:y val="0.15897864559209512"/>
          <c:w val="0.8661362333747884"/>
          <c:h val="0.50687151029687461"/>
        </c:manualLayout>
      </c:layout>
      <c:lineChart>
        <c:grouping val="standard"/>
        <c:varyColors val="0"/>
        <c:ser>
          <c:idx val="0"/>
          <c:order val="0"/>
          <c:tx>
            <c:strRef>
              <c:f>'Graph Data'!$F$38</c:f>
              <c:strCache>
                <c:ptCount val="1"/>
                <c:pt idx="0">
                  <c:v>2008/09-2012/13*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2.4650657844000001</c:v>
                </c:pt>
                <c:pt idx="1">
                  <c:v>1.5133770676</c:v>
                </c:pt>
                <c:pt idx="2">
                  <c:v>0.95290780220000004</c:v>
                </c:pt>
                <c:pt idx="3">
                  <c:v>1.4334625046</c:v>
                </c:pt>
                <c:pt idx="4">
                  <c:v>0.7298748155</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2013/14-2017/18*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2.0024615342000001</c:v>
                </c:pt>
                <c:pt idx="1">
                  <c:v>1.2414650546999999</c:v>
                </c:pt>
                <c:pt idx="2">
                  <c:v>1.0306852055</c:v>
                </c:pt>
                <c:pt idx="3">
                  <c:v>0.75601659700000001</c:v>
                </c:pt>
                <c:pt idx="4">
                  <c:v>0.5073010684</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2018/19-2022/23* (b)</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1.6185822015</c:v>
                </c:pt>
                <c:pt idx="1">
                  <c:v>1.7504924359</c:v>
                </c:pt>
                <c:pt idx="2">
                  <c:v>0.99368664809999996</c:v>
                </c:pt>
                <c:pt idx="3">
                  <c:v>1.1365953102999999</c:v>
                </c:pt>
                <c:pt idx="4">
                  <c:v>0.71113301740000001</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scaling>
        <c:delete val="0"/>
        <c:axPos val="l"/>
        <c:numFmt formatCode="#,##0.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63974415727938316"/>
          <c:y val="0.1771573934691987"/>
          <c:w val="0.31181927247181662"/>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1514868954777784E-2"/>
          <c:y val="0.15895210938706192"/>
          <c:w val="0.8661362333747884"/>
          <c:h val="0.51303662998266719"/>
        </c:manualLayout>
      </c:layout>
      <c:lineChart>
        <c:grouping val="standard"/>
        <c:varyColors val="0"/>
        <c:ser>
          <c:idx val="0"/>
          <c:order val="0"/>
          <c:tx>
            <c:strRef>
              <c:f>'Graph Data'!$F$39</c:f>
              <c:strCache>
                <c:ptCount val="1"/>
                <c:pt idx="0">
                  <c:v>2008/09-2012/13*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1.4859010991999999</c:v>
                </c:pt>
                <c:pt idx="1">
                  <c:v>1.0617682534999999</c:v>
                </c:pt>
                <c:pt idx="2">
                  <c:v>0.91938122560000002</c:v>
                </c:pt>
                <c:pt idx="3">
                  <c:v>0.59188904939999998</c:v>
                </c:pt>
                <c:pt idx="4">
                  <c:v>0.43803326209999999</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2013/14-2017/18*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1.4538091862</c:v>
                </c:pt>
                <c:pt idx="1">
                  <c:v>0.88040610900000005</c:v>
                </c:pt>
                <c:pt idx="2">
                  <c:v>0.77301017930000004</c:v>
                </c:pt>
                <c:pt idx="3">
                  <c:v>0.58282133599999997</c:v>
                </c:pt>
                <c:pt idx="4">
                  <c:v>0.50007757590000002</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2018/19-2022/23*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1.4126047901000001</c:v>
                </c:pt>
                <c:pt idx="1">
                  <c:v>0.84765759070000002</c:v>
                </c:pt>
                <c:pt idx="2">
                  <c:v>0.59762419700000002</c:v>
                </c:pt>
                <c:pt idx="3">
                  <c:v>0.49053064070000002</c:v>
                </c:pt>
                <c:pt idx="4">
                  <c:v>0.52049107539999995</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3"/>
        </c:scaling>
        <c:delete val="0"/>
        <c:axPos val="l"/>
        <c:numFmt formatCode="#,##0.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62959741425862448"/>
          <c:y val="0.18517687586845763"/>
          <c:w val="0.30379133230355776"/>
          <c:h val="0.20014162594316595"/>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lower limp amputation among residents with diabetes by Manitoba health region for the years 2008/09-2012/13, 2013/14-2017/18, and 2018/19-2022/23. Values represent the age- and sex-adjusted percent of residents aged 19 and older with diabetes who had an amputation. Each region includes three bars, one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3.19166E-7</cdr:y>
    </cdr:from>
    <cdr:to>
      <cdr:x>1</cdr:x>
      <cdr:y>0.08584</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55976" cy="53788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4.27: Lower Limb Amputation among Residents with Diabetes by Health Region,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residents with diabetes (age 19+) who had an amputation</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lower limb amputation among residents with diabetes by rural income quintile, 2008/09-2012/13, 2013/14-2017/18 and 2018/19-2022/23, based on the age- and sex-adjusted percent of residents aged 19 and older with diabetes who had an amputation. Data points are plotted for each quintile and connected with lines. An asterisk indicates a statistically significant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0.14873</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32" y="0"/>
          <a:ext cx="6359960" cy="61546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Lower Limb Amputation among Residents with Diabetes by Rural Income Quintile,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residents with diabetes (age 19+) who had an amputation</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lower limb amputation among residents with diabetes by urban income quintile, 2008/09-2012/13, 2013/14-2017/18 and 2018/19-2022/23, based on the age- and sex-adjusted percent of residents aged 19 and older with diabetes who had an amputation. Data points are plotted for each quintile and connected with lines. An asterisk indicates a statistically significant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0.09287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64" y="0"/>
          <a:ext cx="6377375" cy="3863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Lower Limb Amputation among Residents with Diabetes by Urban Income Quintile,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residents with diabetes (age 19+) who had an amputation</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ambvis_rates_Feb_5_2013hjp_1_1" connectionId="1" xr16:uid="{B217334D-F423-4751-93F7-41B16F7DCCC0}"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cabg_Feb_5_2013hjp_1_3" connectionId="2" xr16:uid="{91959BEC-652E-475A-ADB1-2D54D9364375}"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knee_replace_Feb_5_2013hjp_4" connectionId="6" xr16:uid="{4F1EDF47-A0B3-4620-9E47-61D130F8AA0C}"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dementia_Feb_12_2013hjp_2" connectionId="4" xr16:uid="{8F1894A0-6CFF-4638-9850-F938F5E35CDC}"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cath_Feb_5_2013hjp_4" connectionId="3" xr16:uid="{55FBCB4A-2384-417B-AF0C-C443A3ED924D}"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009B6152-4825-4153-9EA4-DAD64E65E209}" autoFormatId="16" applyNumberFormats="0" applyBorderFormats="0" applyFontFormats="1" applyPatternFormats="1" applyAlignmentFormats="0" applyWidthHeightFormats="0"/>
</file>

<file path=xl/queryTables/queryTable15.xml><?xml version="1.0" encoding="utf-8"?>
<queryTable xmlns="http://schemas.openxmlformats.org/spreadsheetml/2006/main" xmlns:mc="http://schemas.openxmlformats.org/markup-compatibility/2006" xmlns:xr16="http://schemas.microsoft.com/office/spreadsheetml/2017/revision16" mc:Ignorable="xr16" name="knee_replace_Feb_5_2013hjp_3" connectionId="6" xr16:uid="{EAAE7427-D253-4E4E-B689-FE702DEE5DFA}" autoFormatId="16" applyNumberFormats="0" applyBorderFormats="0" applyFontFormats="1" applyPatternFormats="1" applyAlignmentFormats="0" applyWidthHeightFormats="0"/>
</file>

<file path=xl/queryTables/queryTable16.xml><?xml version="1.0" encoding="utf-8"?>
<queryTable xmlns="http://schemas.openxmlformats.org/spreadsheetml/2006/main" xmlns:mc="http://schemas.openxmlformats.org/markup-compatibility/2006" xmlns:xr16="http://schemas.microsoft.com/office/spreadsheetml/2017/revision16" mc:Ignorable="xr16" name="hip_replace_Feb_5_2013hjp_4" connectionId="5" xr16:uid="{4DD47B73-9460-4464-8FD4-8387AECD7CE6}" autoFormatId="16" applyNumberFormats="0" applyBorderFormats="0" applyFontFormats="1" applyPatternFormats="1" applyAlignmentFormats="0" applyWidthHeightFormats="0"/>
</file>

<file path=xl/queryTables/queryTable17.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18.xml><?xml version="1.0" encoding="utf-8"?>
<queryTable xmlns="http://schemas.openxmlformats.org/spreadsheetml/2006/main" xmlns:mc="http://schemas.openxmlformats.org/markup-compatibility/2006" xmlns:xr16="http://schemas.microsoft.com/office/spreadsheetml/2017/revision16" mc:Ignorable="xr16" name="cabg_Feb_5_2013hjp_1_2" connectionId="2" xr16:uid="{26207829-1F9C-4569-BB80-00894DE60100}" autoFormatId="16" applyNumberFormats="0" applyBorderFormats="0" applyFontFormats="1" applyPatternFormats="1" applyAlignmentFormats="0" applyWidthHeightFormats="0"/>
</file>

<file path=xl/queryTables/queryTable19.xml><?xml version="1.0" encoding="utf-8"?>
<queryTable xmlns="http://schemas.openxmlformats.org/spreadsheetml/2006/main" xmlns:mc="http://schemas.openxmlformats.org/markup-compatibility/2006" xmlns:xr16="http://schemas.microsoft.com/office/spreadsheetml/2017/revision16" mc:Ignorable="xr16" name="pci_Feb_5_2013hjp_2_1" connectionId="7" xr16:uid="{66C9F1DA-4A80-4520-983B-8717E6915FCC}"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hip_replace_Feb_5_2013hjp_3" connectionId="5" xr16:uid="{771A1D15-774E-4F32-A406-1CDD744C1C47}" autoFormatId="16" applyNumberFormats="0" applyBorderFormats="0" applyFontFormats="1" applyPatternFormats="1" applyAlignmentFormats="0" applyWidthHeightFormats="0"/>
</file>

<file path=xl/queryTables/queryTable20.xml><?xml version="1.0" encoding="utf-8"?>
<queryTable xmlns="http://schemas.openxmlformats.org/spreadsheetml/2006/main" xmlns:mc="http://schemas.openxmlformats.org/markup-compatibility/2006" xmlns:xr16="http://schemas.microsoft.com/office/spreadsheetml/2017/revision16" mc:Ignorable="xr16" name="dementia_Feb_12_2013hjp_1_1" connectionId="4" xr16:uid="{90EE42F1-F72A-48D5-A6EF-9949E69C39A0}" autoFormatId="16" applyNumberFormats="0" applyBorderFormats="0" applyFontFormats="1" applyPatternFormats="1" applyAlignmentFormats="0" applyWidthHeightFormats="0"/>
</file>

<file path=xl/queryTables/queryTable21.xml><?xml version="1.0" encoding="utf-8"?>
<queryTable xmlns="http://schemas.openxmlformats.org/spreadsheetml/2006/main" xmlns:mc="http://schemas.openxmlformats.org/markup-compatibility/2006" xmlns:xr16="http://schemas.microsoft.com/office/spreadsheetml/2017/revision16" mc:Ignorable="xr16" name="cath_Feb_5_2013hjp_2_1" connectionId="3" xr16:uid="{2CDD6818-E7F2-476B-9799-5AA16D9F28C8}" autoFormatId="16" applyNumberFormats="0" applyBorderFormats="0" applyFontFormats="1" applyPatternFormats="1" applyAlignmentFormats="0" applyWidthHeightFormats="0"/>
</file>

<file path=xl/queryTables/queryTable22.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23.xml><?xml version="1.0" encoding="utf-8"?>
<queryTable xmlns="http://schemas.openxmlformats.org/spreadsheetml/2006/main" xmlns:mc="http://schemas.openxmlformats.org/markup-compatibility/2006" xmlns:xr16="http://schemas.microsoft.com/office/spreadsheetml/2017/revision16" mc:Ignorable="xr16" name="dementia_Feb_12_2013hjp_3" connectionId="4" xr16:uid="{16E02AEF-56BE-4086-B036-0ED15F6A32B1}" autoFormatId="16" applyNumberFormats="0" applyBorderFormats="0" applyFontFormats="1" applyPatternFormats="1" applyAlignmentFormats="0" applyWidthHeightFormats="0"/>
</file>

<file path=xl/queryTables/queryTable24.xml><?xml version="1.0" encoding="utf-8"?>
<queryTable xmlns="http://schemas.openxmlformats.org/spreadsheetml/2006/main" xmlns:mc="http://schemas.openxmlformats.org/markup-compatibility/2006" xmlns:xr16="http://schemas.microsoft.com/office/spreadsheetml/2017/revision16" mc:Ignorable="xr16" name="knee_replace_Feb_5_2013hjp_2" connectionId="6" xr16:uid="{A1E3903B-9B80-4AA9-AC31-46B3D7FD7BCB}" autoFormatId="16" applyNumberFormats="0" applyBorderFormats="0" applyFontFormats="1" applyPatternFormats="1" applyAlignmentFormats="0" applyWidthHeightFormats="0"/>
</file>

<file path=xl/queryTables/queryTable25.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26.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CA439B5C-FFEC-4BD5-BA42-2CD48F85E392}" autoFormatId="16" applyNumberFormats="0" applyBorderFormats="0" applyFontFormats="1" applyPatternFormats="1" applyAlignmentFormats="0" applyWidthHeightFormats="0"/>
</file>

<file path=xl/queryTables/queryTable27.xml><?xml version="1.0" encoding="utf-8"?>
<queryTable xmlns="http://schemas.openxmlformats.org/spreadsheetml/2006/main" xmlns:mc="http://schemas.openxmlformats.org/markup-compatibility/2006" xmlns:xr16="http://schemas.microsoft.com/office/spreadsheetml/2017/revision16" mc:Ignorable="xr16" name="cath_Feb_5_2013hjp_2" connectionId="3" xr16:uid="{CF4161F2-2F17-4054-B54B-803AB67DB443}" autoFormatId="16" applyNumberFormats="0" applyBorderFormats="0" applyFontFormats="1" applyPatternFormats="1" applyAlignmentFormats="0" applyWidthHeightFormats="0"/>
</file>

<file path=xl/queryTables/queryTable28.xml><?xml version="1.0" encoding="utf-8"?>
<queryTable xmlns="http://schemas.openxmlformats.org/spreadsheetml/2006/main" xmlns:mc="http://schemas.openxmlformats.org/markup-compatibility/2006" xmlns:xr16="http://schemas.microsoft.com/office/spreadsheetml/2017/revision16" mc:Ignorable="xr16" name="pci_Feb_5_2013hjp_1_1" connectionId="7" xr16:uid="{8711A668-1C31-41AC-B33C-A35C19A03700}" autoFormatId="16" applyNumberFormats="0" applyBorderFormats="0" applyFontFormats="1" applyPatternFormats="1" applyAlignmentFormats="0" applyWidthHeightFormats="0"/>
</file>

<file path=xl/queryTables/queryTable29.xml><?xml version="1.0" encoding="utf-8"?>
<queryTable xmlns="http://schemas.openxmlformats.org/spreadsheetml/2006/main" xmlns:mc="http://schemas.openxmlformats.org/markup-compatibility/2006" xmlns:xr16="http://schemas.microsoft.com/office/spreadsheetml/2017/revision16" mc:Ignorable="xr16" name="pci_Feb_5_2013hjp_4" connectionId="7" xr16:uid="{9D40121B-B43D-48D2-9509-E17225B974CC}"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ambvis_rates_Feb_5_2013hjp_5" connectionId="1" xr16:uid="{5327CFF5-2132-420C-BEEB-465960A24846}" autoFormatId="16" applyNumberFormats="0" applyBorderFormats="0" applyFontFormats="1" applyPatternFormats="1" applyAlignmentFormats="0" applyWidthHeightFormats="0"/>
</file>

<file path=xl/queryTables/queryTable30.xml><?xml version="1.0" encoding="utf-8"?>
<queryTable xmlns="http://schemas.openxmlformats.org/spreadsheetml/2006/main" xmlns:mc="http://schemas.openxmlformats.org/markup-compatibility/2006" xmlns:xr16="http://schemas.microsoft.com/office/spreadsheetml/2017/revision16" mc:Ignorable="xr16" name="cabg_Feb_5_2013hjp_1_5" connectionId="2" xr16:uid="{896D3243-5F2D-4964-97EC-40ABC234BCC2}" autoFormatId="16" applyNumberFormats="0" applyBorderFormats="0" applyFontFormats="1" applyPatternFormats="1" applyAlignmentFormats="0" applyWidthHeightFormats="0"/>
</file>

<file path=xl/queryTables/queryTable31.xml><?xml version="1.0" encoding="utf-8"?>
<queryTable xmlns="http://schemas.openxmlformats.org/spreadsheetml/2006/main" xmlns:mc="http://schemas.openxmlformats.org/markup-compatibility/2006" xmlns:xr16="http://schemas.microsoft.com/office/spreadsheetml/2017/revision16" mc:Ignorable="xr16" name="ambvis_rates_Feb_5_2013hjp_4" connectionId="1" xr16:uid="{0266230F-6ACB-462A-9AA0-E742F13DF89F}" autoFormatId="16" applyNumberFormats="0" applyBorderFormats="0" applyFontFormats="1" applyPatternFormats="1" applyAlignmentFormats="0" applyWidthHeightFormats="0"/>
</file>

<file path=xl/queryTables/queryTable32.xml><?xml version="1.0" encoding="utf-8"?>
<queryTable xmlns="http://schemas.openxmlformats.org/spreadsheetml/2006/main" xmlns:mc="http://schemas.openxmlformats.org/markup-compatibility/2006" xmlns:xr16="http://schemas.microsoft.com/office/spreadsheetml/2017/revision16" mc:Ignorable="xr16" name="cabg_Feb_5_2013hjp_1_4" connectionId="2" xr16:uid="{2982EFF2-3864-4E00-817F-24C5743DDFF8}" autoFormatId="16" applyNumberFormats="0" applyBorderFormats="0" applyFontFormats="1" applyPatternFormats="1" applyAlignmentFormats="0" applyWidthHeightFormats="0"/>
</file>

<file path=xl/queryTables/queryTable33.xml><?xml version="1.0" encoding="utf-8"?>
<queryTable xmlns="http://schemas.openxmlformats.org/spreadsheetml/2006/main" xmlns:mc="http://schemas.openxmlformats.org/markup-compatibility/2006" xmlns:xr16="http://schemas.microsoft.com/office/spreadsheetml/2017/revision16" mc:Ignorable="xr16" name="dementia_Feb_12_2013hjp_4_1" connectionId="4" xr16:uid="{2707475D-4669-4F03-9878-7D599839C5B4}" autoFormatId="16" applyNumberFormats="0" applyBorderFormats="0" applyFontFormats="1" applyPatternFormats="1" applyAlignmentFormats="0" applyWidthHeightFormats="0"/>
</file>

<file path=xl/queryTables/queryTable34.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321FBF19-8383-418D-A5A9-CFCAFBFE9FC7}" autoFormatId="16" applyNumberFormats="0" applyBorderFormats="0" applyFontFormats="1" applyPatternFormats="1" applyAlignmentFormats="0" applyWidthHeightFormats="0"/>
</file>

<file path=xl/queryTables/queryTable35.xml><?xml version="1.0" encoding="utf-8"?>
<queryTable xmlns="http://schemas.openxmlformats.org/spreadsheetml/2006/main" xmlns:mc="http://schemas.openxmlformats.org/markup-compatibility/2006" xmlns:xr16="http://schemas.microsoft.com/office/spreadsheetml/2017/revision16" mc:Ignorable="xr16" name="pci_Feb_5_2013hjp_2" connectionId="7" xr16:uid="{B79D4FFE-2E88-462B-A04C-3666212AD614}" autoFormatId="16" applyNumberFormats="0" applyBorderFormats="0" applyFontFormats="1" applyPatternFormats="1" applyAlignmentFormats="0" applyWidthHeightFormats="0"/>
</file>

<file path=xl/queryTables/queryTable36.xml><?xml version="1.0" encoding="utf-8"?>
<queryTable xmlns="http://schemas.openxmlformats.org/spreadsheetml/2006/main" xmlns:mc="http://schemas.openxmlformats.org/markup-compatibility/2006" xmlns:xr16="http://schemas.microsoft.com/office/spreadsheetml/2017/revision16" mc:Ignorable="xr16" name="hip_replace_Feb_5_2013hjp_2" connectionId="5" xr16:uid="{7C77A645-AEEA-411E-B640-014B9C534E1A}" autoFormatId="16" applyNumberFormats="0" applyBorderFormats="0" applyFontFormats="1" applyPatternFormats="1" applyAlignmentFormats="0" applyWidthHeightFormats="0"/>
</file>

<file path=xl/queryTables/queryTable37.xml><?xml version="1.0" encoding="utf-8"?>
<queryTable xmlns="http://schemas.openxmlformats.org/spreadsheetml/2006/main" xmlns:mc="http://schemas.openxmlformats.org/markup-compatibility/2006" xmlns:xr16="http://schemas.microsoft.com/office/spreadsheetml/2017/revision16" mc:Ignorable="xr16" name="hip_replace_Feb_5_2013hjp_5" connectionId="5" xr16:uid="{29889C14-6960-491A-B22F-AFFDAE10840F}" autoFormatId="16" applyNumberFormats="0" applyBorderFormats="0" applyFontFormats="1" applyPatternFormats="1" applyAlignmentFormats="0" applyWidthHeightFormats="0"/>
</file>

<file path=xl/queryTables/queryTable38.xml><?xml version="1.0" encoding="utf-8"?>
<queryTable xmlns="http://schemas.openxmlformats.org/spreadsheetml/2006/main" xmlns:mc="http://schemas.openxmlformats.org/markup-compatibility/2006" xmlns:xr16="http://schemas.microsoft.com/office/spreadsheetml/2017/revision16" mc:Ignorable="xr16" name="cath_Feb_5_2013hjp_3" connectionId="3" xr16:uid="{9A1C9E9E-7DF7-47C2-95F1-D7A8510548EB}" autoFormatId="16" applyNumberFormats="0" applyBorderFormats="0" applyFontFormats="1" applyPatternFormats="1" applyAlignmentFormats="0" applyWidthHeightFormats="0"/>
</file>

<file path=xl/queryTables/queryTable39.xml><?xml version="1.0" encoding="utf-8"?>
<queryTable xmlns="http://schemas.openxmlformats.org/spreadsheetml/2006/main" xmlns:mc="http://schemas.openxmlformats.org/markup-compatibility/2006" xmlns:xr16="http://schemas.microsoft.com/office/spreadsheetml/2017/revision16" mc:Ignorable="xr16" name="knee_replace_Feb_5_2013hjp_4_1" connectionId="6" xr16:uid="{78D463D7-3086-4FC8-A134-67CFF75BA77D}"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B84DBB34-FCF9-4726-A8A0-BD7975F512A5}" autoFormatId="16" applyNumberFormats="0" applyBorderFormats="0" applyFontFormats="1" applyPatternFormats="1" applyAlignmentFormats="0" applyWidthHeightFormats="0"/>
</file>

<file path=xl/queryTables/queryTable40.xml><?xml version="1.0" encoding="utf-8"?>
<queryTable xmlns="http://schemas.openxmlformats.org/spreadsheetml/2006/main" xmlns:mc="http://schemas.openxmlformats.org/markup-compatibility/2006" xmlns:xr16="http://schemas.microsoft.com/office/spreadsheetml/2017/revision16" mc:Ignorable="xr16" name="ambvis_rates_Feb_5_2013hjp_3" connectionId="1" xr16:uid="{D93DBDEF-C57F-4F9A-ABA7-CFEBFF2A48FC}" autoFormatId="16" applyNumberFormats="0" applyBorderFormats="0" applyFontFormats="1" applyPatternFormats="1" applyAlignmentFormats="0" applyWidthHeightFormats="0"/>
</file>

<file path=xl/queryTables/queryTable41.xml><?xml version="1.0" encoding="utf-8"?>
<queryTable xmlns="http://schemas.openxmlformats.org/spreadsheetml/2006/main" xmlns:mc="http://schemas.openxmlformats.org/markup-compatibility/2006" xmlns:xr16="http://schemas.microsoft.com/office/spreadsheetml/2017/revision16" mc:Ignorable="xr16" name="hip_replace_Feb_5_2013hjp_1_1" connectionId="5" xr16:uid="{87350AC9-51F4-4735-AC30-EDE524A01ED1}" autoFormatId="16" applyNumberFormats="0" applyBorderFormats="0" applyFontFormats="1" applyPatternFormats="1" applyAlignmentFormats="0" applyWidthHeightFormats="0"/>
</file>

<file path=xl/queryTables/queryTable42.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43.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44.xml><?xml version="1.0" encoding="utf-8"?>
<queryTable xmlns="http://schemas.openxmlformats.org/spreadsheetml/2006/main" xmlns:mc="http://schemas.openxmlformats.org/markup-compatibility/2006" xmlns:xr16="http://schemas.microsoft.com/office/spreadsheetml/2017/revision16" mc:Ignorable="xr16" name="pci_Feb_5_2013hjp_3" connectionId="7" xr16:uid="{F83829CA-EF61-4E12-98CB-FA87BE52024F}" autoFormatId="16" applyNumberFormats="0" applyBorderFormats="0" applyFontFormats="1" applyPatternFormats="1" applyAlignmentFormats="0" applyWidthHeightFormats="0"/>
</file>

<file path=xl/queryTables/queryTable45.xml><?xml version="1.0" encoding="utf-8"?>
<queryTable xmlns="http://schemas.openxmlformats.org/spreadsheetml/2006/main" xmlns:mc="http://schemas.openxmlformats.org/markup-compatibility/2006" xmlns:xr16="http://schemas.microsoft.com/office/spreadsheetml/2017/revision16" mc:Ignorable="xr16" name="knee_replace_Feb_5_2013hjp_1_1" connectionId="6" xr16:uid="{B5BA51CD-CE57-4BFF-AF9C-1A2DB6397F77}" autoFormatId="16" applyNumberFormats="0" applyBorderFormats="0" applyFontFormats="1" applyPatternFormats="1" applyAlignmentFormats="0" applyWidthHeightFormats="0"/>
</file>

<file path=xl/queryTables/queryTable46.xml><?xml version="1.0" encoding="utf-8"?>
<queryTable xmlns="http://schemas.openxmlformats.org/spreadsheetml/2006/main" xmlns:mc="http://schemas.openxmlformats.org/markup-compatibility/2006" xmlns:xr16="http://schemas.microsoft.com/office/spreadsheetml/2017/revision16" mc:Ignorable="xr16" name="cabg_Feb_5_2013hjp_1_1_1" connectionId="2" xr16:uid="{22F417C0-87EC-4E0C-AF61-87F32CA4B552}" autoFormatId="16" applyNumberFormats="0" applyBorderFormats="0" applyFontFormats="1" applyPatternFormats="1" applyAlignmentFormats="0" applyWidthHeightFormats="0"/>
</file>

<file path=xl/queryTables/queryTable47.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7F02A1D1-405E-473B-8ADF-0D6B92505657}" autoFormatId="16" applyNumberFormats="0" applyBorderFormats="0" applyFontFormats="1" applyPatternFormats="1" applyAlignmentFormats="0" applyWidthHeightFormats="0"/>
</file>

<file path=xl/queryTables/queryTable48.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49.xml><?xml version="1.0" encoding="utf-8"?>
<queryTable xmlns="http://schemas.openxmlformats.org/spreadsheetml/2006/main" xmlns:mc="http://schemas.openxmlformats.org/markup-compatibility/2006" xmlns:xr16="http://schemas.microsoft.com/office/spreadsheetml/2017/revision16" mc:Ignorable="xr16" name="cath_Feb_5_2013hjp_1_1" connectionId="3" xr16:uid="{C4295000-623D-4CA3-A6C2-54C3B125C727}"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dementia_Feb_12_2013hjp_4" connectionId="4" xr16:uid="{71715ED0-5968-4BD1-8B90-A56219B7FF8D}"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97BED4B3-749E-43E1-A946-AC2B04709FA2}"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60041F74-FDA9-4CD2-B628-F32691BC973F}"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ambvis_rates_Feb_5_2013hjp_2" connectionId="1" xr16:uid="{0A7D7C59-AF19-4D27-90CB-103ED50E27A1}"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Count _x000a_(2008/09-2012/13)" dataDxfId="99"/>
    <tableColumn id="3" xr3:uid="{E609746C-577D-448D-A2D5-107C5EC3FC4F}" name="Crude Percent_x000a_(2008/09-2012/13)" dataDxfId="98"/>
    <tableColumn id="9" xr3:uid="{E533163E-0B38-4D72-A5E4-7C9E8DE92DB0}" name="Adjusted Percent_x000a_(2008/09-2012/13)" dataDxfId="97"/>
    <tableColumn id="4" xr3:uid="{E905B87B-6CF6-472D-A463-4DD4DF0F4579}" name="Count _x000a_(2013/14-2017/18)" dataDxfId="96"/>
    <tableColumn id="5" xr3:uid="{42AC696E-0C0F-41CD-87FE-48FEB719A977}" name="Crude Percent_x000a_(2013/14-2017/18)" dataDxfId="95"/>
    <tableColumn id="10" xr3:uid="{9B6946B1-8EB7-4F82-B7C6-45A6E18E0B8E}" name="Adjusted Percent_x000a_(2013/14-2017/18)" dataDxfId="94"/>
    <tableColumn id="6" xr3:uid="{98A3EF03-EBD3-4B5B-968D-B7D8D08DA0B7}" name="Count _x000a_(2018/19-2022/23)" dataDxfId="93"/>
    <tableColumn id="7" xr3:uid="{207C225F-DEFE-422A-B44A-EF5A1D5B5E9B}" name="Crude Percent_x000a_(2018/19-2022/23)" dataDxfId="92"/>
    <tableColumn id="12" xr3:uid="{99B711D0-E2B7-4818-8B64-BF6600B64A94}" name="Adjusted Percent_x000a_(2018/19-2022/23)" dataDxfId="91"/>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tableColumns count="10">
    <tableColumn id="1" xr3:uid="{15A105A5-4238-4990-8FB1-1EC9064EAAF7}" name="Community Area" dataDxfId="87"/>
    <tableColumn id="2" xr3:uid="{F5CE2107-3ABF-4A5E-AE61-0FE7D317DBE0}" name="Count _x000a_(2008/09-2012/13)" dataDxfId="86"/>
    <tableColumn id="3" xr3:uid="{6986163F-37F9-4C51-B8BF-49EF97C8AA8E}" name="Crude Percent_x000a_(2008/09-2012/13)" dataDxfId="85"/>
    <tableColumn id="8" xr3:uid="{E1FE3E8A-F8CF-4F43-A07A-29CA47C07498}" name="Adjusted Percent_x000a_(2008/09-2012/13)" dataDxfId="84" dataCellStyle="Data - percent"/>
    <tableColumn id="4" xr3:uid="{17D3DE66-4D16-4579-9390-FCE7DFAD63F4}" name="Count _x000a_(2013/14-2017/18)" dataDxfId="83" dataCellStyle="Data - counts"/>
    <tableColumn id="5" xr3:uid="{CB9FD7DB-67DB-469A-B19C-D7838272F54A}" name="Crude Percent_x000a_(2013/14-2017/18)" dataDxfId="82"/>
    <tableColumn id="9" xr3:uid="{13A8AFE8-2E00-4BDF-B370-B87F79D187D2}" name="Adjusted Percent_x000a_(2013/14-2017/18)" dataDxfId="81" dataCellStyle="Data - percent"/>
    <tableColumn id="6" xr3:uid="{DE6F0234-9AFC-4F7C-B44E-7E3EF1DFD886}" name="Count _x000a_(2018/19-2022/23)" dataDxfId="80" dataCellStyle="Data - counts"/>
    <tableColumn id="7" xr3:uid="{DEF3260F-6C20-44F1-A215-7DE7E706528E}" name="Crude Percent_x000a_(2018/19-2022/23)" dataDxfId="79" dataCellStyle="Data - percent"/>
    <tableColumn id="10" xr3:uid="{FD57EE1E-18E1-452C-A821-2E362C658130}" name="Adjusted Percent_x000a_(2018/19-2022/23)" dataDxfId="78"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tableColumns count="10">
    <tableColumn id="1" xr3:uid="{27D782E4-64EA-42E7-BDD9-167ABC660053}" name="Neighborhood Cluster" dataDxfId="74"/>
    <tableColumn id="2" xr3:uid="{6FB7B7CC-1568-4FBA-8C8A-C3673B0E71C4}" name="Count _x000a_(2008/09-2012/13)" dataDxfId="73"/>
    <tableColumn id="3" xr3:uid="{799AD68C-F0F9-49AB-810E-8A8E76B68BB8}" name="Crude Percent_x000a_(2008/09-2012/13)" dataDxfId="72"/>
    <tableColumn id="8" xr3:uid="{0C919304-67A1-4AA3-8103-645F25F7CD26}" name="Adjusted Percent_x000a_(2008/09-2012/13)" dataDxfId="71" dataCellStyle="Data - percent"/>
    <tableColumn id="4" xr3:uid="{9B3EB30E-4811-4C2F-87EE-547A53BB9DF3}" name="Count _x000a_(2013/14-2017/18)" dataDxfId="70" dataCellStyle="Data - counts"/>
    <tableColumn id="5" xr3:uid="{0F12AD61-6D7D-4366-8714-6875C0A34F39}" name="Crude Percent_x000a_(2013/14-2017/18)" dataDxfId="69"/>
    <tableColumn id="9" xr3:uid="{2605FB17-AA4C-4FAA-83FA-01A01B6C0FC0}" name="Adjusted Percent_x000a_(2013/14-2017/18)" dataDxfId="68" dataCellStyle="Data - percent"/>
    <tableColumn id="6" xr3:uid="{43E0FA13-9B54-44D6-B201-10E3B3EA5D72}" name="Count _x000a_(2018/19-2022/23)" dataDxfId="67" dataCellStyle="Data - counts"/>
    <tableColumn id="7" xr3:uid="{C517B006-E5E4-45CE-8275-34DFC91A1A27}" name="Crude Percent_x000a_(2018/19-2022/23)" dataDxfId="66" dataCellStyle="Data - percent"/>
    <tableColumn id="10" xr3:uid="{B737B69A-8423-4615-A441-837880882BBA}" name="Adjusted Percent_x000a_(2018/19-2022/23)" dataDxfId="65"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tableColumns count="10">
    <tableColumn id="1" xr3:uid="{56E8EF34-C172-47DD-9A69-8731AF4BEA3C}" name="District" dataDxfId="61"/>
    <tableColumn id="2" xr3:uid="{2C3FE038-D845-4E55-81E9-9689AAFF2A87}" name="Count _x000a_(2008/09-2012/13)" dataDxfId="60"/>
    <tableColumn id="3" xr3:uid="{BA0D3DA2-FE1B-492A-B643-3CFEFEDAF728}" name="Crude Percent_x000a_(2008/09-2012/13)" dataDxfId="59"/>
    <tableColumn id="8" xr3:uid="{CFB65243-E5B2-44C6-8D0C-FB9438A58613}" name="Adjusted Percent_x000a_(2008/09-2012/13)" dataDxfId="58"/>
    <tableColumn id="4" xr3:uid="{65A87695-A081-48FE-8DE3-008DDF3ABE7B}" name="Count _x000a_(2013/14-2017/18)" dataDxfId="57"/>
    <tableColumn id="5" xr3:uid="{94433568-4669-42E6-80A7-30B3ED87FD6E}" name="Crude Percent_x000a_(2013/14-2017/18)" dataDxfId="56"/>
    <tableColumn id="9" xr3:uid="{3F299B8B-FCEB-4979-A7AE-BD2BD5C89E3E}" name="Adjusted Percent_x000a_(2013/14-2017/18)" dataDxfId="55"/>
    <tableColumn id="6" xr3:uid="{F9BAEEB1-906A-4FDA-B891-D116C64ECB71}" name="Count _x000a_(2018/19-2022/23)" dataDxfId="54"/>
    <tableColumn id="7" xr3:uid="{0CF98AB4-2418-42C1-BA44-73FF78F5589D}" name="Crude Percent_x000a_(2018/19-2022/23)" dataDxfId="53"/>
    <tableColumn id="10" xr3:uid="{9C6E716E-CAD9-42C6-B721-1B82BF58347E}" name="Adjusted Percent_x000a_(2018/19-2022/23)" dataDxfId="52"/>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tableColumns count="10">
    <tableColumn id="1" xr3:uid="{F950CF07-5D56-45EA-9912-AE960FEF62C5}" name="District" dataDxfId="48"/>
    <tableColumn id="2" xr3:uid="{D577F4E8-AFD3-4919-A21A-04C97EBB4CD7}" name="Count _x000a_(2008/09-2012/13)" dataDxfId="47"/>
    <tableColumn id="3" xr3:uid="{E7B9AA8C-BAA1-45C8-B8D1-E513DF08F7CD}" name="Crude Percent_x000a_(2008/09-2012/13)" dataDxfId="46"/>
    <tableColumn id="8" xr3:uid="{5833F9F7-6CE0-4C5D-9C27-545F1A6F2CD5}" name="Adjusted Percent_x000a_(2008/09-2012/13)" dataDxfId="45"/>
    <tableColumn id="4" xr3:uid="{AA22EA7D-5DC0-4F3A-8ECA-5325860C71C2}" name="Count _x000a_(2013/14-2017/18)" dataDxfId="44"/>
    <tableColumn id="5" xr3:uid="{8961EBF3-9061-40CF-8EED-1A80E878AA94}" name="Crude Percent_x000a_(2013/14-2017/18)" dataDxfId="43"/>
    <tableColumn id="9" xr3:uid="{670C5F53-3547-4206-A3B4-00F4526F41EF}" name="Adjusted Percent_x000a_(2013/14-2017/18)" dataDxfId="42"/>
    <tableColumn id="6" xr3:uid="{5AE41F3B-C96C-4164-9A3A-D1DA1E86C419}" name="Count _x000a_(2018/19-2022/23)" dataDxfId="41"/>
    <tableColumn id="7" xr3:uid="{CC94DDF7-9E48-4746-955D-E442C96C3982}" name="Crude Percent_x000a_(2018/19-2022/23)" dataDxfId="40"/>
    <tableColumn id="10" xr3:uid="{1DCF345B-E210-451E-A2D4-F32F96B5D28A}" name="Adjusted Percent_x000a_(2018/19-2022/23)" dataDxfId="39"/>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tableColumns count="10">
    <tableColumn id="1" xr3:uid="{FE5F8FC8-159A-4DF3-B7D2-2F19ED803D96}" name="District" dataDxfId="35"/>
    <tableColumn id="2" xr3:uid="{0C48451A-9843-46CF-881D-DCD2932FAB8E}" name="Count _x000a_(2008/09-2012/13)" dataDxfId="34"/>
    <tableColumn id="3" xr3:uid="{26BCE2F9-001A-4F33-B3FE-6D6410B9F6A9}" name="Crude Percent_x000a_(2008/09-2012/13)" dataDxfId="33"/>
    <tableColumn id="8" xr3:uid="{78EE06CD-91BE-4824-9F4D-66929B7D5852}" name="Adjusted Percent_x000a_(2008/09-2012/13)" dataDxfId="32"/>
    <tableColumn id="4" xr3:uid="{ACE4089F-A593-4169-8211-DB959B0A7642}" name="Count _x000a_(2013/14-2017/18)" dataDxfId="31"/>
    <tableColumn id="5" xr3:uid="{BBAF5251-1946-45AA-B1BE-33DD00E61DDF}" name="Crude Percent_x000a_(2013/14-2017/18)" dataDxfId="30"/>
    <tableColumn id="9" xr3:uid="{0243E1F9-2123-42A5-BB23-E877D5619A14}" name="Adjusted Percent_x000a_(2013/14-2017/18)" dataDxfId="29"/>
    <tableColumn id="6" xr3:uid="{2EBEEC92-8AF4-4122-8D62-E2CACC3843A9}" name="Count _x000a_(2018/19-2022/23)" dataDxfId="28"/>
    <tableColumn id="7" xr3:uid="{EE37DAC4-2A3A-4DD3-9407-19801A4F6813}" name="Crude Percent_x000a_(2018/19-2022/23)" dataDxfId="27"/>
    <tableColumn id="10" xr3:uid="{E85AC16D-EACE-461E-8B26-B1F5656F1FD6}" name="Adjusted Percent_x000a_(2018/19-2022/23)" dataDxfId="26"/>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tableColumns count="10">
    <tableColumn id="1" xr3:uid="{6E1F500A-8750-4D61-92EF-BE362543E70C}" name="District" dataDxfId="22"/>
    <tableColumn id="2" xr3:uid="{71437E27-5219-4322-8B51-D5994C0FEE0A}" name="Count _x000a_(2008/09-2012/13)" dataDxfId="21"/>
    <tableColumn id="3" xr3:uid="{054969E8-9BFF-44EA-9AC6-6F628BFD315E}" name="Crude Percent_x000a_(2008/09-2012/13)" dataDxfId="20"/>
    <tableColumn id="8" xr3:uid="{D76499AF-A597-492A-91E1-B9288188753A}" name="Adjusted Percent_x000a_(2008/09-2012/13)" dataDxfId="19"/>
    <tableColumn id="4" xr3:uid="{82B9FAD0-A182-4979-A453-ABA4A726790B}" name="Count _x000a_(2013/14-2017/18)" dataDxfId="18"/>
    <tableColumn id="5" xr3:uid="{112A539F-2360-4C14-A71A-5D32AF2F734D}" name="Crude Percent_x000a_(2013/14-2017/18)" dataDxfId="17"/>
    <tableColumn id="9" xr3:uid="{7A0D3EB2-8D1A-44C5-A259-DABF8E4C74B0}" name="Adjusted Percent_x000a_(2013/14-2017/18)" dataDxfId="16"/>
    <tableColumn id="6" xr3:uid="{FB9C8903-1AC8-4A75-8E6F-8F2F08F49C57}" name="Count _x000a_(2018/19-2022/23)" dataDxfId="15"/>
    <tableColumn id="7" xr3:uid="{290570BD-3038-4C7F-AC18-9BCCFD7BFA28}" name="Crude Percent_x000a_(2018/19-2022/23)" dataDxfId="14"/>
    <tableColumn id="10" xr3:uid="{926D0B2F-0520-4633-993E-B9FF02B30FFE}" name="Adjusted Percent_x000a_(2018/19-2022/23)" dataDxfId="13"/>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Percent_x000a_(2008/09 - 2012/13)" dataDxfId="8" dataCellStyle="Data - percent"/>
    <tableColumn id="3" xr3:uid="{25DBBBAA-19F0-44AB-A7A3-E2C9680F4E3D}" name="Adjusted Percent_x000a_(2013/14 - 2017/18)" dataDxfId="7" dataCellStyle="Data - percent"/>
    <tableColumn id="4" xr3:uid="{B1A4B07F-07FA-4054-9241-0E968E724E9B}" name="Adjusted Percent_x000a_(2018/19 - 2022/23)"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D7A81AFE-F561-4B82-B436-22974BF4CF8B}" name="Table919331221303948664" displayName="Table919331221303948664" ref="A2:B13" totalsRowShown="0" headerRowDxfId="5" dataDxfId="3" headerRowBorderDxfId="4">
  <tableColumns count="2">
    <tableColumn id="1" xr3:uid="{B83FC744-F9D7-4B05-90DC-0413461D81D9}" name="Statistical Tests" dataDxfId="2"/>
    <tableColumn id="2" xr3:uid="{85AE239C-0B95-4F17-B699-A8D08F1A1FC6}"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13" Type="http://schemas.openxmlformats.org/officeDocument/2006/relationships/queryTable" Target="../queryTables/queryTable12.xml"/><Relationship Id="rId18" Type="http://schemas.openxmlformats.org/officeDocument/2006/relationships/queryTable" Target="../queryTables/queryTable17.xml"/><Relationship Id="rId26" Type="http://schemas.openxmlformats.org/officeDocument/2006/relationships/queryTable" Target="../queryTables/queryTable25.xml"/><Relationship Id="rId39" Type="http://schemas.openxmlformats.org/officeDocument/2006/relationships/queryTable" Target="../queryTables/queryTable38.xml"/><Relationship Id="rId3" Type="http://schemas.openxmlformats.org/officeDocument/2006/relationships/queryTable" Target="../queryTables/queryTable2.xml"/><Relationship Id="rId21" Type="http://schemas.openxmlformats.org/officeDocument/2006/relationships/queryTable" Target="../queryTables/queryTable20.xml"/><Relationship Id="rId34" Type="http://schemas.openxmlformats.org/officeDocument/2006/relationships/queryTable" Target="../queryTables/queryTable33.xml"/><Relationship Id="rId42" Type="http://schemas.openxmlformats.org/officeDocument/2006/relationships/queryTable" Target="../queryTables/queryTable41.xml"/><Relationship Id="rId47" Type="http://schemas.openxmlformats.org/officeDocument/2006/relationships/queryTable" Target="../queryTables/queryTable46.xml"/><Relationship Id="rId50" Type="http://schemas.openxmlformats.org/officeDocument/2006/relationships/queryTable" Target="../queryTables/queryTable49.xml"/><Relationship Id="rId7" Type="http://schemas.openxmlformats.org/officeDocument/2006/relationships/queryTable" Target="../queryTables/queryTable6.xml"/><Relationship Id="rId12" Type="http://schemas.openxmlformats.org/officeDocument/2006/relationships/queryTable" Target="../queryTables/queryTable11.xml"/><Relationship Id="rId17" Type="http://schemas.openxmlformats.org/officeDocument/2006/relationships/queryTable" Target="../queryTables/queryTable16.xml"/><Relationship Id="rId25" Type="http://schemas.openxmlformats.org/officeDocument/2006/relationships/queryTable" Target="../queryTables/queryTable24.xml"/><Relationship Id="rId33" Type="http://schemas.openxmlformats.org/officeDocument/2006/relationships/queryTable" Target="../queryTables/queryTable32.xml"/><Relationship Id="rId38" Type="http://schemas.openxmlformats.org/officeDocument/2006/relationships/queryTable" Target="../queryTables/queryTable37.xml"/><Relationship Id="rId46" Type="http://schemas.openxmlformats.org/officeDocument/2006/relationships/queryTable" Target="../queryTables/queryTable45.xml"/><Relationship Id="rId2" Type="http://schemas.openxmlformats.org/officeDocument/2006/relationships/queryTable" Target="../queryTables/queryTable1.xml"/><Relationship Id="rId16" Type="http://schemas.openxmlformats.org/officeDocument/2006/relationships/queryTable" Target="../queryTables/queryTable15.xml"/><Relationship Id="rId20" Type="http://schemas.openxmlformats.org/officeDocument/2006/relationships/queryTable" Target="../queryTables/queryTable19.xml"/><Relationship Id="rId29" Type="http://schemas.openxmlformats.org/officeDocument/2006/relationships/queryTable" Target="../queryTables/queryTable28.xml"/><Relationship Id="rId41" Type="http://schemas.openxmlformats.org/officeDocument/2006/relationships/queryTable" Target="../queryTables/queryTable40.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11" Type="http://schemas.openxmlformats.org/officeDocument/2006/relationships/queryTable" Target="../queryTables/queryTable10.xml"/><Relationship Id="rId24" Type="http://schemas.openxmlformats.org/officeDocument/2006/relationships/queryTable" Target="../queryTables/queryTable23.xml"/><Relationship Id="rId32" Type="http://schemas.openxmlformats.org/officeDocument/2006/relationships/queryTable" Target="../queryTables/queryTable31.xml"/><Relationship Id="rId37" Type="http://schemas.openxmlformats.org/officeDocument/2006/relationships/queryTable" Target="../queryTables/queryTable36.xml"/><Relationship Id="rId40" Type="http://schemas.openxmlformats.org/officeDocument/2006/relationships/queryTable" Target="../queryTables/queryTable39.xml"/><Relationship Id="rId45" Type="http://schemas.openxmlformats.org/officeDocument/2006/relationships/queryTable" Target="../queryTables/queryTable44.xml"/><Relationship Id="rId5" Type="http://schemas.openxmlformats.org/officeDocument/2006/relationships/queryTable" Target="../queryTables/queryTable4.xml"/><Relationship Id="rId15" Type="http://schemas.openxmlformats.org/officeDocument/2006/relationships/queryTable" Target="../queryTables/queryTable14.xml"/><Relationship Id="rId23" Type="http://schemas.openxmlformats.org/officeDocument/2006/relationships/queryTable" Target="../queryTables/queryTable22.xml"/><Relationship Id="rId28" Type="http://schemas.openxmlformats.org/officeDocument/2006/relationships/queryTable" Target="../queryTables/queryTable27.xml"/><Relationship Id="rId36" Type="http://schemas.openxmlformats.org/officeDocument/2006/relationships/queryTable" Target="../queryTables/queryTable35.xml"/><Relationship Id="rId49" Type="http://schemas.openxmlformats.org/officeDocument/2006/relationships/queryTable" Target="../queryTables/queryTable48.xml"/><Relationship Id="rId10" Type="http://schemas.openxmlformats.org/officeDocument/2006/relationships/queryTable" Target="../queryTables/queryTable9.xml"/><Relationship Id="rId19" Type="http://schemas.openxmlformats.org/officeDocument/2006/relationships/queryTable" Target="../queryTables/queryTable18.xml"/><Relationship Id="rId31" Type="http://schemas.openxmlformats.org/officeDocument/2006/relationships/queryTable" Target="../queryTables/queryTable30.xml"/><Relationship Id="rId44" Type="http://schemas.openxmlformats.org/officeDocument/2006/relationships/queryTable" Target="../queryTables/queryTable43.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 Id="rId22" Type="http://schemas.openxmlformats.org/officeDocument/2006/relationships/queryTable" Target="../queryTables/queryTable21.xml"/><Relationship Id="rId27" Type="http://schemas.openxmlformats.org/officeDocument/2006/relationships/queryTable" Target="../queryTables/queryTable26.xml"/><Relationship Id="rId30" Type="http://schemas.openxmlformats.org/officeDocument/2006/relationships/queryTable" Target="../queryTables/queryTable29.xml"/><Relationship Id="rId35" Type="http://schemas.openxmlformats.org/officeDocument/2006/relationships/queryTable" Target="../queryTables/queryTable34.xml"/><Relationship Id="rId43" Type="http://schemas.openxmlformats.org/officeDocument/2006/relationships/queryTable" Target="../queryTables/queryTable42.xml"/><Relationship Id="rId48" Type="http://schemas.openxmlformats.org/officeDocument/2006/relationships/queryTable" Target="../queryTables/queryTable47.xml"/><Relationship Id="rId8" Type="http://schemas.openxmlformats.org/officeDocument/2006/relationships/queryTable" Target="../queryTables/queryTable7.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8" s="62" customFormat="1" ht="18.899999999999999" customHeight="1" x14ac:dyDescent="0.3">
      <c r="A1" s="120" t="s">
        <v>450</v>
      </c>
      <c r="B1" s="61"/>
      <c r="C1" s="61"/>
      <c r="D1" s="61"/>
      <c r="E1" s="61"/>
      <c r="F1" s="61"/>
      <c r="G1" s="61"/>
      <c r="H1" s="61"/>
      <c r="I1" s="61"/>
      <c r="J1" s="61"/>
      <c r="K1" s="61"/>
      <c r="L1" s="61"/>
    </row>
    <row r="2" spans="1:18" s="62" customFormat="1" ht="18.899999999999999" customHeight="1" x14ac:dyDescent="0.3">
      <c r="A2" s="1" t="s">
        <v>457</v>
      </c>
      <c r="B2" s="63"/>
      <c r="C2" s="63"/>
      <c r="D2" s="63"/>
      <c r="E2" s="63"/>
      <c r="F2" s="63"/>
      <c r="G2" s="63"/>
      <c r="H2" s="63"/>
      <c r="I2" s="63"/>
      <c r="J2" s="63"/>
      <c r="K2" s="61"/>
      <c r="L2" s="61"/>
    </row>
    <row r="3" spans="1:18" s="66" customFormat="1" ht="54" customHeight="1" x14ac:dyDescent="0.3">
      <c r="A3" s="102" t="s">
        <v>459</v>
      </c>
      <c r="B3" s="64" t="s">
        <v>428</v>
      </c>
      <c r="C3" s="64" t="s">
        <v>431</v>
      </c>
      <c r="D3" s="64" t="s">
        <v>432</v>
      </c>
      <c r="E3" s="64" t="s">
        <v>429</v>
      </c>
      <c r="F3" s="64" t="s">
        <v>433</v>
      </c>
      <c r="G3" s="64" t="s">
        <v>434</v>
      </c>
      <c r="H3" s="64" t="s">
        <v>430</v>
      </c>
      <c r="I3" s="64" t="s">
        <v>467</v>
      </c>
      <c r="J3" s="64" t="s">
        <v>435</v>
      </c>
      <c r="Q3" s="67"/>
      <c r="R3" s="67"/>
    </row>
    <row r="4" spans="1:18" s="62" customFormat="1" ht="18.899999999999999" customHeight="1" x14ac:dyDescent="0.3">
      <c r="A4" s="68" t="s">
        <v>174</v>
      </c>
      <c r="B4" s="69">
        <v>108</v>
      </c>
      <c r="C4" s="70">
        <v>1.1076923077</v>
      </c>
      <c r="D4" s="70">
        <v>1.0970801786</v>
      </c>
      <c r="E4" s="69">
        <v>115</v>
      </c>
      <c r="F4" s="70">
        <v>0.87766160419999995</v>
      </c>
      <c r="G4" s="70">
        <v>0.85998488179999999</v>
      </c>
      <c r="H4" s="69">
        <v>172</v>
      </c>
      <c r="I4" s="70">
        <v>1.0976388002999999</v>
      </c>
      <c r="J4" s="71">
        <v>1.0728749026</v>
      </c>
    </row>
    <row r="5" spans="1:18" s="62" customFormat="1" ht="18.899999999999999" customHeight="1" x14ac:dyDescent="0.3">
      <c r="A5" s="68" t="s">
        <v>169</v>
      </c>
      <c r="B5" s="69">
        <v>487</v>
      </c>
      <c r="C5" s="70">
        <v>0.96552271059999994</v>
      </c>
      <c r="D5" s="70">
        <v>0.97010793360000003</v>
      </c>
      <c r="E5" s="69">
        <v>570</v>
      </c>
      <c r="F5" s="70">
        <v>0.86692015209999995</v>
      </c>
      <c r="G5" s="70">
        <v>0.86455287469999997</v>
      </c>
      <c r="H5" s="69">
        <v>631</v>
      </c>
      <c r="I5" s="70">
        <v>0.82156109629999996</v>
      </c>
      <c r="J5" s="71">
        <v>0.82261813969999997</v>
      </c>
    </row>
    <row r="6" spans="1:18" s="62" customFormat="1" ht="18.899999999999999" customHeight="1" x14ac:dyDescent="0.3">
      <c r="A6" s="68" t="s">
        <v>49</v>
      </c>
      <c r="B6" s="69">
        <v>145</v>
      </c>
      <c r="C6" s="70">
        <v>1.3737565135000001</v>
      </c>
      <c r="D6" s="70">
        <v>1.3436254108000001</v>
      </c>
      <c r="E6" s="69">
        <v>166</v>
      </c>
      <c r="F6" s="70">
        <v>1.1743067346</v>
      </c>
      <c r="G6" s="70">
        <v>1.1323715667000001</v>
      </c>
      <c r="H6" s="69">
        <v>184</v>
      </c>
      <c r="I6" s="70">
        <v>1.1669203450000001</v>
      </c>
      <c r="J6" s="71">
        <v>1.1228785000999999</v>
      </c>
    </row>
    <row r="7" spans="1:18" s="62" customFormat="1" ht="18.899999999999999" customHeight="1" x14ac:dyDescent="0.3">
      <c r="A7" s="68" t="s">
        <v>172</v>
      </c>
      <c r="B7" s="69">
        <v>187</v>
      </c>
      <c r="C7" s="70">
        <v>1.3659605551</v>
      </c>
      <c r="D7" s="70">
        <v>1.3687052166</v>
      </c>
      <c r="E7" s="69">
        <v>226</v>
      </c>
      <c r="F7" s="70">
        <v>1.2746038013000001</v>
      </c>
      <c r="G7" s="70">
        <v>1.2702158884999999</v>
      </c>
      <c r="H7" s="69">
        <v>224</v>
      </c>
      <c r="I7" s="70">
        <v>1.1584009929000001</v>
      </c>
      <c r="J7" s="71">
        <v>1.1552358536</v>
      </c>
    </row>
    <row r="8" spans="1:18" s="62" customFormat="1" ht="18.899999999999999" customHeight="1" x14ac:dyDescent="0.3">
      <c r="A8" s="68" t="s">
        <v>170</v>
      </c>
      <c r="B8" s="69">
        <v>166</v>
      </c>
      <c r="C8" s="70">
        <v>2.2004241782</v>
      </c>
      <c r="D8" s="70">
        <v>2.4352193257999999</v>
      </c>
      <c r="E8" s="69">
        <v>150</v>
      </c>
      <c r="F8" s="70">
        <v>1.545913635</v>
      </c>
      <c r="G8" s="70">
        <v>1.6917471659000001</v>
      </c>
      <c r="H8" s="69">
        <v>210</v>
      </c>
      <c r="I8" s="70">
        <v>1.8805408794</v>
      </c>
      <c r="J8" s="71">
        <v>2.0529794718000001</v>
      </c>
      <c r="Q8" s="72"/>
    </row>
    <row r="9" spans="1:18" s="62" customFormat="1" ht="18.899999999999999" customHeight="1" x14ac:dyDescent="0.3">
      <c r="A9" s="73" t="s">
        <v>29</v>
      </c>
      <c r="B9" s="74">
        <v>1101</v>
      </c>
      <c r="C9" s="75">
        <v>1.1901802025999999</v>
      </c>
      <c r="D9" s="75">
        <v>1.1987022261</v>
      </c>
      <c r="E9" s="74">
        <v>1241</v>
      </c>
      <c r="F9" s="75">
        <v>1.0246290777</v>
      </c>
      <c r="G9" s="75">
        <v>1.022865425</v>
      </c>
      <c r="H9" s="74">
        <v>1424</v>
      </c>
      <c r="I9" s="75">
        <v>1.0240552299000001</v>
      </c>
      <c r="J9" s="76">
        <v>1.0240552299000001</v>
      </c>
    </row>
    <row r="10" spans="1:18" ht="18.899999999999999" customHeight="1" x14ac:dyDescent="0.25">
      <c r="A10" s="77" t="s">
        <v>418</v>
      </c>
    </row>
    <row r="11" spans="1:18" x14ac:dyDescent="0.25">
      <c r="B11" s="79"/>
      <c r="H11" s="79"/>
    </row>
    <row r="12" spans="1:18" x14ac:dyDescent="0.25">
      <c r="A12" s="119" t="s">
        <v>464</v>
      </c>
      <c r="B12" s="80"/>
      <c r="C12" s="80"/>
      <c r="D12" s="80"/>
      <c r="E12" s="80"/>
      <c r="F12" s="80"/>
      <c r="G12" s="80"/>
      <c r="H12" s="80"/>
      <c r="I12" s="80"/>
      <c r="J12" s="80"/>
    </row>
    <row r="13" spans="1:18" x14ac:dyDescent="0.25">
      <c r="B13" s="79"/>
      <c r="H13" s="79"/>
    </row>
    <row r="14" spans="1:18" ht="15.6" x14ac:dyDescent="0.3">
      <c r="A14" s="121" t="s">
        <v>465</v>
      </c>
      <c r="B14" s="79"/>
      <c r="H14" s="79"/>
    </row>
  </sheetData>
  <phoneticPr fontId="35"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U54" sqref="U54"/>
    </sheetView>
  </sheetViews>
  <sheetFormatPr defaultRowHeight="14.4" x14ac:dyDescent="0.3"/>
  <cols>
    <col min="1" max="1" width="5.88671875" customWidth="1"/>
    <col min="2" max="2" width="25.5546875" style="30" customWidth="1"/>
    <col min="4" max="4" width="11.88671875" style="31" bestFit="1" customWidth="1"/>
    <col min="5" max="5" width="26.5546875" style="30" customWidth="1"/>
    <col min="6" max="6" width="19.44140625" style="8" customWidth="1"/>
    <col min="7" max="7" width="23.109375" style="8" customWidth="1"/>
    <col min="8" max="8" width="17.6640625" style="8" customWidth="1"/>
    <col min="9" max="10" width="11.44140625" style="14" customWidth="1"/>
    <col min="11" max="11" width="15.109375" style="14" customWidth="1"/>
    <col min="12" max="12" width="2.5546875" style="14" customWidth="1"/>
    <col min="13" max="13" width="9.109375" style="18" bestFit="1" customWidth="1"/>
    <col min="14" max="14" width="11.6640625" style="16"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30" t="str">
        <f>'Raw Data'!B4</f>
        <v>Crude and Age &amp; Sex Adjusted Average Lower Limb Amputations Among Reisdents with Diabetes by Regions, 2008/09-2012/13, 2013/14-2017/18 &amp; 2018/19-2022/23 (ref), per 100 diabetics age 19+</v>
      </c>
    </row>
    <row r="3" spans="1:34" x14ac:dyDescent="0.3">
      <c r="B3" s="30" t="str">
        <f>'Raw Data'!B6</f>
        <v xml:space="preserve">date:  November 28, 2024 </v>
      </c>
    </row>
    <row r="4" spans="1:34" x14ac:dyDescent="0.3">
      <c r="AD4"/>
      <c r="AE4"/>
    </row>
    <row r="5" spans="1:34" s="3" customFormat="1" x14ac:dyDescent="0.3">
      <c r="A5" s="3" t="s">
        <v>237</v>
      </c>
      <c r="B5" s="2" t="s">
        <v>179</v>
      </c>
      <c r="C5" s="3" t="s">
        <v>129</v>
      </c>
      <c r="D5" s="32" t="s">
        <v>393</v>
      </c>
      <c r="E5" s="2" t="s">
        <v>394</v>
      </c>
      <c r="F5" s="7" t="s">
        <v>436</v>
      </c>
      <c r="G5" s="7" t="s">
        <v>437</v>
      </c>
      <c r="H5" s="7" t="s">
        <v>438</v>
      </c>
      <c r="I5" s="15"/>
      <c r="J5" s="19" t="s">
        <v>266</v>
      </c>
      <c r="K5" s="16"/>
    </row>
    <row r="6" spans="1:34" x14ac:dyDescent="0.3">
      <c r="A6">
        <v>6</v>
      </c>
      <c r="B6" s="33" t="s">
        <v>130</v>
      </c>
      <c r="C6" t="str">
        <f>IF('Raw Data'!BC13&lt;0,CONCATENATE("(",-1*'Raw Data'!BC13,")"),'Raw Data'!BC13)</f>
        <v>(a)</v>
      </c>
      <c r="D6" s="34" t="s">
        <v>48</v>
      </c>
      <c r="E6" s="30" t="str">
        <f t="shared" ref="E6:E11" si="0">CONCATENATE(B6)&amp; (C6)</f>
        <v>Manitoba (a)</v>
      </c>
      <c r="F6" s="13">
        <f>'Raw Data'!E13</f>
        <v>1.1987022261</v>
      </c>
      <c r="G6" s="13">
        <f>'Raw Data'!Q13</f>
        <v>1.022865425</v>
      </c>
      <c r="H6" s="13">
        <f>'Raw Data'!AC13</f>
        <v>1.0240552299000001</v>
      </c>
      <c r="J6" s="19">
        <v>8</v>
      </c>
      <c r="K6" s="17" t="s">
        <v>162</v>
      </c>
      <c r="L6" s="35"/>
      <c r="M6"/>
      <c r="N6" s="33"/>
      <c r="S6" s="6"/>
      <c r="T6" s="6"/>
      <c r="U6" s="6"/>
      <c r="AA6"/>
      <c r="AB6"/>
      <c r="AC6"/>
      <c r="AD6"/>
      <c r="AE6"/>
    </row>
    <row r="7" spans="1:34" x14ac:dyDescent="0.3">
      <c r="A7">
        <v>5</v>
      </c>
      <c r="B7" s="33" t="s">
        <v>170</v>
      </c>
      <c r="C7" t="str">
        <f>IF('Raw Data'!BC12&lt;0,CONCATENATE("(",-1*'Raw Data'!BC12,")"),'Raw Data'!BC12)</f>
        <v>(1,2,3,a)</v>
      </c>
      <c r="D7"/>
      <c r="E7" s="30" t="str">
        <f t="shared" si="0"/>
        <v>Northern Health Region (1,2,3,a)</v>
      </c>
      <c r="F7" s="13">
        <f>'Raw Data'!E12</f>
        <v>2.4352193257999999</v>
      </c>
      <c r="G7" s="13">
        <f>'Raw Data'!Q12</f>
        <v>1.6917471659000001</v>
      </c>
      <c r="H7" s="13">
        <f>'Raw Data'!AC12</f>
        <v>2.0529794718000001</v>
      </c>
      <c r="J7" s="19">
        <v>9</v>
      </c>
      <c r="K7" s="16" t="s">
        <v>163</v>
      </c>
      <c r="L7" s="35"/>
      <c r="M7"/>
      <c r="N7" s="33"/>
      <c r="S7" s="6"/>
      <c r="T7" s="6"/>
      <c r="U7" s="6"/>
      <c r="AA7"/>
      <c r="AB7"/>
      <c r="AC7"/>
      <c r="AD7"/>
      <c r="AE7"/>
    </row>
    <row r="8" spans="1:34" x14ac:dyDescent="0.3">
      <c r="A8">
        <v>4</v>
      </c>
      <c r="B8" s="33" t="s">
        <v>172</v>
      </c>
      <c r="C8" t="str">
        <f>IF('Raw Data'!BC11&lt;0,CONCATENATE("(",-1*'Raw Data'!BC11,")"),'Raw Data'!BC11)</f>
        <v>(2)</v>
      </c>
      <c r="D8"/>
      <c r="E8" s="30" t="str">
        <f t="shared" si="0"/>
        <v>Prairie Mountain Health (2)</v>
      </c>
      <c r="F8" s="13">
        <f>'Raw Data'!E11</f>
        <v>1.3687052166</v>
      </c>
      <c r="G8" s="13">
        <f>'Raw Data'!Q11</f>
        <v>1.2702158884999999</v>
      </c>
      <c r="H8" s="13">
        <f>'Raw Data'!AC11</f>
        <v>1.1552358536</v>
      </c>
      <c r="J8" s="19">
        <v>10</v>
      </c>
      <c r="K8" s="16" t="s">
        <v>165</v>
      </c>
      <c r="L8" s="35"/>
      <c r="M8"/>
      <c r="N8" s="33"/>
      <c r="S8" s="6"/>
      <c r="T8" s="6"/>
      <c r="U8" s="6"/>
      <c r="AA8"/>
      <c r="AB8"/>
      <c r="AC8"/>
      <c r="AD8"/>
      <c r="AE8"/>
    </row>
    <row r="9" spans="1:34" x14ac:dyDescent="0.3">
      <c r="A9">
        <v>3</v>
      </c>
      <c r="B9" s="33" t="s">
        <v>171</v>
      </c>
      <c r="C9" t="str">
        <f>IF('Raw Data'!BC10&lt;0,CONCATENATE("(",-1*'Raw Data'!BC10,")"),'Raw Data'!BC10)</f>
        <v xml:space="preserve"> </v>
      </c>
      <c r="D9"/>
      <c r="E9" s="30" t="str">
        <f t="shared" si="0"/>
        <v xml:space="preserve">Interlake-Eastern RHA  </v>
      </c>
      <c r="F9" s="13">
        <f>'Raw Data'!E10</f>
        <v>1.3436254108000001</v>
      </c>
      <c r="G9" s="13">
        <f>'Raw Data'!Q10</f>
        <v>1.1323715667000001</v>
      </c>
      <c r="H9" s="13">
        <f>'Raw Data'!AC10</f>
        <v>1.1228785000999999</v>
      </c>
      <c r="J9" s="19">
        <v>11</v>
      </c>
      <c r="K9" s="16" t="s">
        <v>164</v>
      </c>
      <c r="L9" s="35"/>
      <c r="M9"/>
      <c r="N9" s="33"/>
      <c r="S9" s="6"/>
      <c r="T9" s="6"/>
      <c r="U9" s="6"/>
      <c r="AA9"/>
      <c r="AB9"/>
      <c r="AC9"/>
      <c r="AD9"/>
      <c r="AE9"/>
    </row>
    <row r="10" spans="1:34" x14ac:dyDescent="0.3">
      <c r="A10">
        <v>2</v>
      </c>
      <c r="B10" s="33" t="s">
        <v>173</v>
      </c>
      <c r="C10" t="str">
        <f>IF('Raw Data'!BC9&lt;0,CONCATENATE("(",-1*'Raw Data'!BC9,")"),'Raw Data'!BC9)</f>
        <v>(1,2,3)</v>
      </c>
      <c r="D10"/>
      <c r="E10" s="30" t="str">
        <f t="shared" si="0"/>
        <v>Winnipeg RHA (1,2,3)</v>
      </c>
      <c r="F10" s="13">
        <f>'Raw Data'!E9</f>
        <v>0.97010793360000003</v>
      </c>
      <c r="G10" s="13">
        <f>'Raw Data'!Q9</f>
        <v>0.86455287469999997</v>
      </c>
      <c r="H10" s="13">
        <f>'Raw Data'!AC9</f>
        <v>0.82261813969999997</v>
      </c>
      <c r="J10" s="19">
        <v>12</v>
      </c>
      <c r="K10" s="16" t="s">
        <v>166</v>
      </c>
      <c r="L10" s="35"/>
      <c r="M10"/>
      <c r="N10" s="33"/>
      <c r="S10" s="6"/>
      <c r="T10" s="6"/>
      <c r="U10" s="6"/>
      <c r="AA10"/>
      <c r="AB10"/>
      <c r="AC10"/>
      <c r="AD10"/>
      <c r="AE10"/>
    </row>
    <row r="11" spans="1:34" x14ac:dyDescent="0.3">
      <c r="A11">
        <v>1</v>
      </c>
      <c r="B11" s="33" t="s">
        <v>174</v>
      </c>
      <c r="C11" t="str">
        <f>IF('Raw Data'!BC8&lt;0,CONCATENATE("(",-1*'Raw Data'!BC8,")"),'Raw Data'!BC8)</f>
        <v xml:space="preserve"> </v>
      </c>
      <c r="D11"/>
      <c r="E11" s="30" t="str">
        <f t="shared" si="0"/>
        <v xml:space="preserve">Southern Health-Santé Sud  </v>
      </c>
      <c r="F11" s="13">
        <f>'Raw Data'!E8</f>
        <v>1.0970801786</v>
      </c>
      <c r="G11" s="13">
        <f>'Raw Data'!Q8</f>
        <v>0.85998488179999999</v>
      </c>
      <c r="H11" s="13">
        <f>'Raw Data'!AC8</f>
        <v>1.0728749026</v>
      </c>
      <c r="J11" s="19">
        <v>13</v>
      </c>
      <c r="K11" s="17" t="s">
        <v>50</v>
      </c>
      <c r="L11" s="35"/>
      <c r="M11"/>
      <c r="N11" s="33"/>
      <c r="S11" s="6"/>
      <c r="T11" s="6"/>
      <c r="U11" s="6"/>
      <c r="AA11"/>
      <c r="AB11"/>
      <c r="AC11"/>
      <c r="AD11"/>
      <c r="AE11"/>
    </row>
    <row r="12" spans="1:34" x14ac:dyDescent="0.3">
      <c r="D12" s="34"/>
      <c r="O12" s="35"/>
      <c r="AD12"/>
      <c r="AE12"/>
    </row>
    <row r="13" spans="1:34" x14ac:dyDescent="0.3">
      <c r="O13" s="35"/>
      <c r="AD13"/>
      <c r="AE13"/>
    </row>
    <row r="14" spans="1:34" x14ac:dyDescent="0.3">
      <c r="N14" s="6"/>
      <c r="O14" s="35"/>
    </row>
    <row r="15" spans="1:34" x14ac:dyDescent="0.3">
      <c r="B15"/>
      <c r="D15"/>
      <c r="E15" s="9" t="str">
        <f>'Raw Inc Data'!A4</f>
        <v>Crude and Age &amp; Sex Adjusted Average Lower Limb Amputations Among Reisdents with Diabetes by Income Quintile, 2008/09-2012/13, 2013/14-2017/18, &amp; 2018/19-2022/23, per 100 diabetics age 19+</v>
      </c>
      <c r="F15"/>
      <c r="G15"/>
      <c r="H15"/>
      <c r="I15"/>
      <c r="J15" s="6"/>
      <c r="K15" s="6"/>
      <c r="L15" s="6"/>
      <c r="M15" s="6"/>
      <c r="N15" s="6"/>
      <c r="O15" s="6"/>
      <c r="P15" s="6"/>
      <c r="Q15" s="6"/>
      <c r="R15" s="35"/>
      <c r="V15"/>
      <c r="W15"/>
      <c r="X15"/>
      <c r="AF15" s="6"/>
      <c r="AG15" s="6"/>
      <c r="AH15" s="6"/>
    </row>
    <row r="16" spans="1:34" x14ac:dyDescent="0.3">
      <c r="B16"/>
      <c r="D16"/>
      <c r="E16" s="9"/>
      <c r="F16"/>
      <c r="G16"/>
      <c r="H16"/>
      <c r="I16"/>
      <c r="J16" s="6"/>
      <c r="K16" s="6"/>
      <c r="L16" s="6"/>
      <c r="M16" s="6"/>
      <c r="N16" s="6"/>
      <c r="O16" s="6"/>
      <c r="P16" s="6"/>
      <c r="Q16" s="6"/>
      <c r="R16" s="35"/>
      <c r="V16"/>
      <c r="W16"/>
      <c r="X16"/>
      <c r="AF16" s="6"/>
      <c r="AG16" s="6"/>
      <c r="AH16" s="6"/>
    </row>
    <row r="17" spans="1:34" x14ac:dyDescent="0.3">
      <c r="B17"/>
      <c r="D17"/>
      <c r="E17" s="9" t="str">
        <f>'Raw Inc Data'!A6</f>
        <v xml:space="preserve">date:  November 28, 2024 </v>
      </c>
      <c r="F17"/>
      <c r="G17"/>
      <c r="H17"/>
      <c r="I17"/>
      <c r="J17" s="6"/>
      <c r="K17" s="6"/>
      <c r="L17" s="6"/>
      <c r="M17" s="6"/>
      <c r="N17" s="6" t="s">
        <v>420</v>
      </c>
      <c r="O17" s="6" t="s">
        <v>421</v>
      </c>
      <c r="P17" s="6" t="s">
        <v>422</v>
      </c>
      <c r="R17" s="35"/>
      <c r="V17"/>
      <c r="W17"/>
      <c r="X17"/>
      <c r="AF17" s="6"/>
      <c r="AG17" s="6"/>
      <c r="AH17" s="6"/>
    </row>
    <row r="18" spans="1:34" x14ac:dyDescent="0.3">
      <c r="B18"/>
      <c r="D18"/>
      <c r="E18"/>
      <c r="F18" s="6" t="s">
        <v>395</v>
      </c>
      <c r="G18" s="6" t="s">
        <v>396</v>
      </c>
      <c r="H18" s="6" t="s">
        <v>397</v>
      </c>
      <c r="I18"/>
      <c r="J18" s="6"/>
      <c r="K18" s="6"/>
      <c r="L18" s="6"/>
      <c r="M18" s="6"/>
      <c r="N18" s="43" t="s">
        <v>419</v>
      </c>
      <c r="O18" s="6"/>
      <c r="Q18" s="3"/>
      <c r="R18" s="35"/>
      <c r="V18"/>
      <c r="W18"/>
      <c r="X18"/>
      <c r="AF18" s="6"/>
      <c r="AG18" s="6"/>
      <c r="AH18" s="6"/>
    </row>
    <row r="19" spans="1:34" x14ac:dyDescent="0.3">
      <c r="B19" s="3" t="s">
        <v>30</v>
      </c>
      <c r="C19" s="3" t="s">
        <v>412</v>
      </c>
      <c r="D19" s="32" t="s">
        <v>393</v>
      </c>
      <c r="E19" s="2" t="s">
        <v>394</v>
      </c>
      <c r="F19" s="7" t="s">
        <v>436</v>
      </c>
      <c r="G19" s="7" t="s">
        <v>437</v>
      </c>
      <c r="H19" s="7" t="s">
        <v>438</v>
      </c>
      <c r="I19" s="7"/>
      <c r="J19" s="19" t="s">
        <v>266</v>
      </c>
      <c r="K19" s="16"/>
      <c r="L19" s="7"/>
      <c r="M19" s="14"/>
      <c r="N19" s="7" t="s">
        <v>436</v>
      </c>
      <c r="O19" s="7" t="s">
        <v>437</v>
      </c>
      <c r="P19" s="7" t="s">
        <v>438</v>
      </c>
    </row>
    <row r="20" spans="1:34" ht="27" x14ac:dyDescent="0.3">
      <c r="A20" t="s">
        <v>28</v>
      </c>
      <c r="B20" s="46" t="s">
        <v>413</v>
      </c>
      <c r="C20" s="33" t="str">
        <f>IF(OR('Raw Inc Data'!BS9="s",'Raw Inc Data'!BT9="s",'Raw Inc Data'!BU9="s")," (s)","")</f>
        <v/>
      </c>
      <c r="D20" t="s">
        <v>28</v>
      </c>
      <c r="E20" s="46" t="str">
        <f>CONCATENATE(B20,C20)</f>
        <v>R1
(Lowest)</v>
      </c>
      <c r="F20" s="13">
        <f>'Raw Inc Data'!D9</f>
        <v>2.4650657844000001</v>
      </c>
      <c r="G20" s="13">
        <f>'Raw Inc Data'!U9</f>
        <v>2.0024615342000001</v>
      </c>
      <c r="H20" s="13">
        <f>'Raw Inc Data'!AL9</f>
        <v>1.6185822015</v>
      </c>
      <c r="I20" s="21"/>
      <c r="J20" s="41">
        <v>9</v>
      </c>
      <c r="K20" s="42" t="s">
        <v>39</v>
      </c>
      <c r="L20" s="21"/>
      <c r="M20" s="14"/>
      <c r="N20" s="13" t="str">
        <f>'Raw Inc Data'!BS9</f>
        <v xml:space="preserve"> </v>
      </c>
      <c r="O20" s="13" t="str">
        <f>'Raw Inc Data'!BU9</f>
        <v xml:space="preserve"> </v>
      </c>
      <c r="P20" s="13" t="str">
        <f>'Raw Inc Data'!BT9</f>
        <v xml:space="preserve"> </v>
      </c>
    </row>
    <row r="21" spans="1:34" x14ac:dyDescent="0.3">
      <c r="B21" s="33" t="s">
        <v>31</v>
      </c>
      <c r="C21" s="33" t="str">
        <f>IF(OR('Raw Inc Data'!BS10="s",'Raw Inc Data'!BT10="s",'Raw Inc Data'!BU10="s")," (s)","")</f>
        <v/>
      </c>
      <c r="D21"/>
      <c r="E21" s="46" t="str">
        <f t="shared" ref="E21:E29" si="1">CONCATENATE(B21,C21)</f>
        <v>R2</v>
      </c>
      <c r="F21" s="13">
        <f>'Raw Inc Data'!D10</f>
        <v>1.5133770676</v>
      </c>
      <c r="G21" s="13">
        <f>'Raw Inc Data'!U10</f>
        <v>1.2414650546999999</v>
      </c>
      <c r="H21" s="13">
        <f>'Raw Inc Data'!AL10</f>
        <v>1.7504924359</v>
      </c>
      <c r="I21" s="21"/>
      <c r="J21" s="3">
        <v>10</v>
      </c>
      <c r="K21" t="s">
        <v>31</v>
      </c>
      <c r="L21" s="21"/>
      <c r="M21" s="14"/>
      <c r="N21" s="13" t="str">
        <f>'Raw Inc Data'!BS10</f>
        <v xml:space="preserve"> </v>
      </c>
      <c r="O21" s="13" t="str">
        <f>'Raw Inc Data'!BU10</f>
        <v xml:space="preserve"> </v>
      </c>
      <c r="P21" s="13" t="str">
        <f>'Raw Inc Data'!BT10</f>
        <v xml:space="preserve"> </v>
      </c>
    </row>
    <row r="22" spans="1:34" x14ac:dyDescent="0.3">
      <c r="B22" s="33" t="s">
        <v>32</v>
      </c>
      <c r="C22" s="33" t="str">
        <f>IF(OR('Raw Inc Data'!BS11="s",'Raw Inc Data'!BT11="s",'Raw Inc Data'!BU11="s")," (s)","")</f>
        <v/>
      </c>
      <c r="D22"/>
      <c r="E22" s="46" t="str">
        <f t="shared" si="1"/>
        <v>R3</v>
      </c>
      <c r="F22" s="13">
        <f>'Raw Inc Data'!D11</f>
        <v>0.95290780220000004</v>
      </c>
      <c r="G22" s="13">
        <f>'Raw Inc Data'!U11</f>
        <v>1.0306852055</v>
      </c>
      <c r="H22" s="13">
        <f>'Raw Inc Data'!AL11</f>
        <v>0.99368664809999996</v>
      </c>
      <c r="I22" s="21"/>
      <c r="J22" s="3">
        <v>11</v>
      </c>
      <c r="K22" t="s">
        <v>32</v>
      </c>
      <c r="L22" s="21"/>
      <c r="M22" s="14"/>
      <c r="N22" s="13" t="str">
        <f>'Raw Inc Data'!BS11</f>
        <v xml:space="preserve"> </v>
      </c>
      <c r="O22" s="13" t="str">
        <f>'Raw Inc Data'!BU11</f>
        <v xml:space="preserve"> </v>
      </c>
      <c r="P22" s="13" t="str">
        <f>'Raw Inc Data'!BT11</f>
        <v xml:space="preserve"> </v>
      </c>
    </row>
    <row r="23" spans="1:34" x14ac:dyDescent="0.3">
      <c r="B23" s="33" t="s">
        <v>33</v>
      </c>
      <c r="C23" s="33" t="str">
        <f>IF(OR('Raw Inc Data'!BS12="s",'Raw Inc Data'!BT12="s",'Raw Inc Data'!BU12="s")," (s)","")</f>
        <v/>
      </c>
      <c r="D23"/>
      <c r="E23" s="46" t="str">
        <f t="shared" si="1"/>
        <v>R4</v>
      </c>
      <c r="F23" s="13">
        <f>'Raw Inc Data'!D12</f>
        <v>1.4334625046</v>
      </c>
      <c r="G23" s="13">
        <f>'Raw Inc Data'!U12</f>
        <v>0.75601659700000001</v>
      </c>
      <c r="H23" s="13">
        <f>'Raw Inc Data'!AL12</f>
        <v>1.1365953102999999</v>
      </c>
      <c r="I23" s="21"/>
      <c r="J23" s="3">
        <v>12</v>
      </c>
      <c r="K23" t="s">
        <v>33</v>
      </c>
      <c r="L23" s="21"/>
      <c r="M23" s="14"/>
      <c r="N23" s="13" t="str">
        <f>'Raw Inc Data'!BS12</f>
        <v xml:space="preserve"> </v>
      </c>
      <c r="O23" s="13" t="str">
        <f>'Raw Inc Data'!BU12</f>
        <v xml:space="preserve"> </v>
      </c>
      <c r="P23" s="13" t="str">
        <f>'Raw Inc Data'!BT12</f>
        <v xml:space="preserve"> </v>
      </c>
    </row>
    <row r="24" spans="1:34" ht="27" x14ac:dyDescent="0.3">
      <c r="B24" s="46" t="s">
        <v>414</v>
      </c>
      <c r="C24" s="33" t="str">
        <f>IF(OR('Raw Inc Data'!BS13="s",'Raw Inc Data'!BT13="s",'Raw Inc Data'!BU13="s")," (s)","")</f>
        <v/>
      </c>
      <c r="D24"/>
      <c r="E24" s="46" t="str">
        <f t="shared" si="1"/>
        <v>Rural R5
(Highest)</v>
      </c>
      <c r="F24" s="13">
        <f>'Raw Inc Data'!D13</f>
        <v>0.7298748155</v>
      </c>
      <c r="G24" s="13">
        <f>'Raw Inc Data'!U13</f>
        <v>0.5073010684</v>
      </c>
      <c r="H24" s="13">
        <f>'Raw Inc Data'!AL13</f>
        <v>0.71113301740000001</v>
      </c>
      <c r="I24" s="21"/>
      <c r="J24" s="3">
        <v>13</v>
      </c>
      <c r="K24" t="s">
        <v>41</v>
      </c>
      <c r="L24" s="21"/>
      <c r="M24" s="14"/>
      <c r="N24" s="13" t="str">
        <f>'Raw Inc Data'!BS13</f>
        <v xml:space="preserve"> </v>
      </c>
      <c r="O24" s="13" t="str">
        <f>'Raw Inc Data'!BU13</f>
        <v xml:space="preserve"> </v>
      </c>
      <c r="P24" s="13" t="str">
        <f>'Raw Inc Data'!BT13</f>
        <v xml:space="preserve"> </v>
      </c>
    </row>
    <row r="25" spans="1:34" ht="27" x14ac:dyDescent="0.3">
      <c r="A25" t="s">
        <v>28</v>
      </c>
      <c r="B25" s="46" t="s">
        <v>415</v>
      </c>
      <c r="C25" s="33" t="str">
        <f>IF(OR('Raw Inc Data'!BS14="s",'Raw Inc Data'!BT14="s",'Raw Inc Data'!BU14="s")," (s)","")</f>
        <v/>
      </c>
      <c r="D25" t="s">
        <v>28</v>
      </c>
      <c r="E25" s="46" t="str">
        <f t="shared" si="1"/>
        <v>U1
(Lowest)</v>
      </c>
      <c r="F25" s="13">
        <f>'Raw Inc Data'!D14</f>
        <v>1.4859010991999999</v>
      </c>
      <c r="G25" s="13">
        <f>'Raw Inc Data'!U14</f>
        <v>1.4538091862</v>
      </c>
      <c r="H25" s="13">
        <f>'Raw Inc Data'!AL14</f>
        <v>1.4126047901000001</v>
      </c>
      <c r="I25" s="21"/>
      <c r="J25" s="51">
        <v>14</v>
      </c>
      <c r="K25" s="50" t="s">
        <v>42</v>
      </c>
      <c r="L25" s="21"/>
      <c r="M25" s="14"/>
      <c r="N25" s="13" t="str">
        <f>'Raw Inc Data'!BS14</f>
        <v xml:space="preserve"> </v>
      </c>
      <c r="O25" s="13" t="str">
        <f>'Raw Inc Data'!BU14</f>
        <v xml:space="preserve"> </v>
      </c>
      <c r="P25" s="13" t="str">
        <f>'Raw Inc Data'!BT14</f>
        <v xml:space="preserve"> </v>
      </c>
    </row>
    <row r="26" spans="1:34" x14ac:dyDescent="0.3">
      <c r="B26" s="33" t="s">
        <v>34</v>
      </c>
      <c r="C26" s="33" t="str">
        <f>IF(OR('Raw Inc Data'!BS15="s",'Raw Inc Data'!BT15="s",'Raw Inc Data'!BU15="s")," (s)","")</f>
        <v/>
      </c>
      <c r="D26"/>
      <c r="E26" s="46" t="str">
        <f t="shared" si="1"/>
        <v>U2</v>
      </c>
      <c r="F26" s="13">
        <f>'Raw Inc Data'!D15</f>
        <v>1.0617682534999999</v>
      </c>
      <c r="G26" s="13">
        <f>'Raw Inc Data'!U15</f>
        <v>0.88040610900000005</v>
      </c>
      <c r="H26" s="13">
        <f>'Raw Inc Data'!AL15</f>
        <v>0.84765759070000002</v>
      </c>
      <c r="I26" s="21"/>
      <c r="J26" s="3">
        <v>15</v>
      </c>
      <c r="K26" t="s">
        <v>34</v>
      </c>
      <c r="L26" s="21"/>
      <c r="M26" s="14"/>
      <c r="N26" s="13" t="str">
        <f>'Raw Inc Data'!BS15</f>
        <v xml:space="preserve"> </v>
      </c>
      <c r="O26" s="13" t="str">
        <f>'Raw Inc Data'!BU15</f>
        <v xml:space="preserve"> </v>
      </c>
      <c r="P26" s="13" t="str">
        <f>'Raw Inc Data'!BT15</f>
        <v xml:space="preserve"> </v>
      </c>
    </row>
    <row r="27" spans="1:34" x14ac:dyDescent="0.3">
      <c r="B27" s="33" t="s">
        <v>35</v>
      </c>
      <c r="C27" s="33" t="str">
        <f>IF(OR('Raw Inc Data'!BS16="s",'Raw Inc Data'!BT16="s",'Raw Inc Data'!BU16="s")," (s)","")</f>
        <v/>
      </c>
      <c r="D27"/>
      <c r="E27" s="46" t="str">
        <f t="shared" si="1"/>
        <v>U3</v>
      </c>
      <c r="F27" s="13">
        <f>'Raw Inc Data'!D16</f>
        <v>0.91938122560000002</v>
      </c>
      <c r="G27" s="13">
        <f>'Raw Inc Data'!U16</f>
        <v>0.77301017930000004</v>
      </c>
      <c r="H27" s="13">
        <f>'Raw Inc Data'!AL16</f>
        <v>0.59762419700000002</v>
      </c>
      <c r="I27" s="21"/>
      <c r="J27" s="3">
        <v>16</v>
      </c>
      <c r="K27" t="s">
        <v>35</v>
      </c>
      <c r="L27" s="21"/>
      <c r="M27" s="14"/>
      <c r="N27" s="13" t="str">
        <f>'Raw Inc Data'!BS16</f>
        <v xml:space="preserve"> </v>
      </c>
      <c r="O27" s="13" t="str">
        <f>'Raw Inc Data'!BU16</f>
        <v xml:space="preserve"> </v>
      </c>
      <c r="P27" s="13" t="str">
        <f>'Raw Inc Data'!BT16</f>
        <v xml:space="preserve"> </v>
      </c>
    </row>
    <row r="28" spans="1:34" x14ac:dyDescent="0.3">
      <c r="B28" s="33" t="s">
        <v>36</v>
      </c>
      <c r="C28" s="33" t="str">
        <f>IF(OR('Raw Inc Data'!BS17="s",'Raw Inc Data'!BT17="s",'Raw Inc Data'!BU17="s")," (s)","")</f>
        <v/>
      </c>
      <c r="D28"/>
      <c r="E28" s="46" t="str">
        <f t="shared" si="1"/>
        <v>U4</v>
      </c>
      <c r="F28" s="13">
        <f>'Raw Inc Data'!D17</f>
        <v>0.59188904939999998</v>
      </c>
      <c r="G28" s="13">
        <f>'Raw Inc Data'!U17</f>
        <v>0.58282133599999997</v>
      </c>
      <c r="H28" s="13">
        <f>'Raw Inc Data'!AL17</f>
        <v>0.49053064070000002</v>
      </c>
      <c r="I28" s="21"/>
      <c r="J28" s="3">
        <v>17</v>
      </c>
      <c r="K28" t="s">
        <v>36</v>
      </c>
      <c r="L28" s="21"/>
      <c r="M28" s="14"/>
      <c r="N28" s="13" t="str">
        <f>'Raw Inc Data'!BS17</f>
        <v xml:space="preserve"> </v>
      </c>
      <c r="O28" s="13" t="str">
        <f>'Raw Inc Data'!BU17</f>
        <v xml:space="preserve"> </v>
      </c>
      <c r="P28" s="13" t="str">
        <f>'Raw Inc Data'!BT17</f>
        <v xml:space="preserve"> </v>
      </c>
    </row>
    <row r="29" spans="1:34" ht="27" x14ac:dyDescent="0.3">
      <c r="B29" s="46" t="s">
        <v>416</v>
      </c>
      <c r="C29" s="33" t="str">
        <f>IF(OR('Raw Inc Data'!BS18="s",'Raw Inc Data'!BT18="s",'Raw Inc Data'!BU18="s")," (s)","")</f>
        <v/>
      </c>
      <c r="D29"/>
      <c r="E29" s="46" t="str">
        <f t="shared" si="1"/>
        <v>Urban U5
(Highest)</v>
      </c>
      <c r="F29" s="13">
        <f>'Raw Inc Data'!D18</f>
        <v>0.43803326209999999</v>
      </c>
      <c r="G29" s="13">
        <f>'Raw Inc Data'!U18</f>
        <v>0.50007757590000002</v>
      </c>
      <c r="H29" s="13">
        <f>'Raw Inc Data'!AL18</f>
        <v>0.52049107539999995</v>
      </c>
      <c r="I29" s="21"/>
      <c r="J29" s="3">
        <v>18</v>
      </c>
      <c r="K29" t="s">
        <v>44</v>
      </c>
      <c r="L29" s="21"/>
      <c r="M29" s="36"/>
      <c r="N29" s="13" t="str">
        <f>'Raw Inc Data'!BS18</f>
        <v xml:space="preserve"> </v>
      </c>
      <c r="O29" s="13" t="str">
        <f>'Raw Inc Data'!BU18</f>
        <v xml:space="preserve"> </v>
      </c>
      <c r="P29" s="13" t="str">
        <f>'Raw Inc Data'!BT18</f>
        <v xml:space="preserve"> </v>
      </c>
    </row>
    <row r="30" spans="1:34" x14ac:dyDescent="0.3">
      <c r="B30"/>
      <c r="D30"/>
      <c r="E30"/>
      <c r="F30" s="6"/>
      <c r="G30" s="6"/>
      <c r="H30" s="6"/>
      <c r="I30" s="6"/>
      <c r="J30" s="6"/>
      <c r="K30" s="6"/>
      <c r="L30" s="6"/>
      <c r="M30" s="6"/>
      <c r="N30" s="6"/>
      <c r="O30" s="6"/>
      <c r="P30" s="36"/>
      <c r="Q30" s="36"/>
      <c r="R30" s="35"/>
      <c r="V30"/>
      <c r="W30"/>
      <c r="X30"/>
      <c r="AF30" s="6"/>
      <c r="AG30" s="6"/>
      <c r="AH30" s="6"/>
    </row>
    <row r="31" spans="1:34" x14ac:dyDescent="0.3">
      <c r="B31"/>
      <c r="D31"/>
      <c r="E31" s="57" t="s">
        <v>244</v>
      </c>
      <c r="F31" s="23"/>
      <c r="G31" s="23"/>
      <c r="H31" s="23"/>
      <c r="I31" s="23"/>
      <c r="J31" s="36"/>
      <c r="K31" s="36"/>
      <c r="L31" s="36"/>
      <c r="M31" s="36"/>
      <c r="N31" s="36"/>
      <c r="O31" s="36"/>
      <c r="P31" s="36"/>
      <c r="R31" s="35"/>
      <c r="V31"/>
      <c r="W31"/>
      <c r="X31"/>
      <c r="AF31" s="6"/>
      <c r="AG31" s="6"/>
      <c r="AH31" s="6"/>
    </row>
    <row r="32" spans="1:34" x14ac:dyDescent="0.3">
      <c r="B32"/>
      <c r="D32"/>
      <c r="E32" s="36"/>
      <c r="F32" s="36"/>
      <c r="G32" s="36"/>
      <c r="H32"/>
      <c r="I32"/>
      <c r="J32" s="6"/>
      <c r="K32" s="6"/>
      <c r="L32" s="6"/>
      <c r="M32" s="36"/>
      <c r="N32" s="36"/>
      <c r="O32" s="36"/>
      <c r="R32" s="35"/>
      <c r="V32"/>
      <c r="W32"/>
      <c r="X32"/>
      <c r="AF32" s="6"/>
      <c r="AG32" s="6"/>
      <c r="AH32" s="6"/>
    </row>
    <row r="33" spans="2:34" x14ac:dyDescent="0.3">
      <c r="B33"/>
      <c r="D33"/>
      <c r="E33" s="36"/>
      <c r="F33" s="36" t="s">
        <v>399</v>
      </c>
      <c r="G33" s="36" t="s">
        <v>400</v>
      </c>
      <c r="H33" t="s">
        <v>401</v>
      </c>
      <c r="I33"/>
      <c r="J33" s="43" t="s">
        <v>398</v>
      </c>
      <c r="K33" s="6"/>
      <c r="L33" s="37"/>
      <c r="M33" s="36"/>
      <c r="N33" s="36"/>
      <c r="O33" s="36"/>
      <c r="R33" s="35"/>
      <c r="V33"/>
      <c r="W33"/>
      <c r="X33"/>
      <c r="AF33" s="6"/>
      <c r="AG33" s="6"/>
      <c r="AH33" s="6"/>
    </row>
    <row r="34" spans="2:34" x14ac:dyDescent="0.3">
      <c r="B34"/>
      <c r="D34"/>
      <c r="E34" s="27" t="s">
        <v>270</v>
      </c>
      <c r="F34" s="28" t="str">
        <f>IF('Raw Inc Data'!BN9="r","*","")</f>
        <v>*</v>
      </c>
      <c r="G34" s="28" t="str">
        <f>IF('Raw Inc Data'!BO9="r","*","")</f>
        <v>*</v>
      </c>
      <c r="H34" s="28" t="str">
        <f>IF('Raw Inc Data'!BP9="r","*","")</f>
        <v>*</v>
      </c>
      <c r="I34" s="26"/>
      <c r="J34" s="44" t="s">
        <v>270</v>
      </c>
      <c r="K34" s="44" t="s">
        <v>402</v>
      </c>
      <c r="L34" s="44" t="s">
        <v>404</v>
      </c>
      <c r="M34" s="44" t="s">
        <v>405</v>
      </c>
      <c r="N34"/>
      <c r="O34" s="35"/>
    </row>
    <row r="35" spans="2:34" x14ac:dyDescent="0.3">
      <c r="B35"/>
      <c r="D35"/>
      <c r="E35" s="27" t="s">
        <v>269</v>
      </c>
      <c r="F35" s="28" t="str">
        <f>IF('Raw Inc Data'!BN14="u","*","")</f>
        <v>*</v>
      </c>
      <c r="G35" s="28" t="str">
        <f>IF('Raw Inc Data'!BO14="u","*","")</f>
        <v>*</v>
      </c>
      <c r="H35" s="28" t="str">
        <f>IF('Raw Inc Data'!BP14="u","*","")</f>
        <v>*</v>
      </c>
      <c r="I35" s="38"/>
      <c r="J35" s="44" t="s">
        <v>269</v>
      </c>
      <c r="K35" s="44" t="s">
        <v>403</v>
      </c>
      <c r="L35" s="44" t="s">
        <v>407</v>
      </c>
      <c r="M35" s="44" t="s">
        <v>406</v>
      </c>
      <c r="N35"/>
      <c r="O35" s="35"/>
    </row>
    <row r="36" spans="2:34" x14ac:dyDescent="0.3">
      <c r="B36"/>
      <c r="D36"/>
      <c r="E36" s="39" t="s">
        <v>272</v>
      </c>
      <c r="F36" s="40"/>
      <c r="G36" s="28" t="str">
        <f>IF('Raw Inc Data'!BQ9="a"," (a)","")</f>
        <v/>
      </c>
      <c r="H36" s="28" t="str">
        <f>IF('Raw Inc Data'!BR9="b"," (b)","")</f>
        <v xml:space="preserve"> (b)</v>
      </c>
      <c r="I36" s="26"/>
      <c r="J36" s="44" t="s">
        <v>272</v>
      </c>
      <c r="K36" s="44"/>
      <c r="L36" s="44" t="s">
        <v>408</v>
      </c>
      <c r="M36" s="44" t="s">
        <v>409</v>
      </c>
      <c r="N36" s="6"/>
      <c r="O36" s="35"/>
    </row>
    <row r="37" spans="2:34" x14ac:dyDescent="0.3">
      <c r="B37"/>
      <c r="D37"/>
      <c r="E37" s="39" t="s">
        <v>271</v>
      </c>
      <c r="F37" s="40"/>
      <c r="G37" s="28" t="str">
        <f>IF('Raw Inc Data'!BQ14="a"," (a)","")</f>
        <v/>
      </c>
      <c r="H37" s="28" t="str">
        <f>IF('Raw Inc Data'!BR14="b"," (b)","")</f>
        <v/>
      </c>
      <c r="I37" s="26"/>
      <c r="J37" s="45" t="s">
        <v>271</v>
      </c>
      <c r="K37" s="44"/>
      <c r="L37" s="44" t="s">
        <v>410</v>
      </c>
      <c r="M37" s="28" t="s">
        <v>411</v>
      </c>
      <c r="N37" s="6"/>
      <c r="O37" s="35"/>
    </row>
    <row r="38" spans="2:34" x14ac:dyDescent="0.3">
      <c r="B38"/>
      <c r="D38"/>
      <c r="E38" s="27" t="s">
        <v>376</v>
      </c>
      <c r="F38" s="29" t="str">
        <f>CONCATENATE(F$19,F34)</f>
        <v>2008/09-2012/13*</v>
      </c>
      <c r="G38" s="29" t="str">
        <f>CONCATENATE(G$19,G34,G36)</f>
        <v>2013/14-2017/18*</v>
      </c>
      <c r="H38" s="29" t="str">
        <f>CONCATENATE(H$19,H34,H36)</f>
        <v>2018/19-2022/23* (b)</v>
      </c>
      <c r="I38" s="6"/>
      <c r="J38" s="44"/>
      <c r="K38" s="44"/>
      <c r="L38" s="44"/>
      <c r="M38" s="28"/>
      <c r="N38" s="6"/>
      <c r="O38" s="35"/>
    </row>
    <row r="39" spans="2:34" x14ac:dyDescent="0.3">
      <c r="B39"/>
      <c r="D39"/>
      <c r="E39" s="27" t="s">
        <v>377</v>
      </c>
      <c r="F39" s="29" t="str">
        <f>CONCATENATE(F$19,F35)</f>
        <v>2008/09-2012/13*</v>
      </c>
      <c r="G39" s="29" t="str">
        <f>CONCATENATE(G$19,G35,G37)</f>
        <v>2013/14-2017/18*</v>
      </c>
      <c r="H39" s="29" t="str">
        <f>CONCATENATE(H$19,H35,H37)</f>
        <v>2018/19-2022/23*</v>
      </c>
      <c r="I39" s="6"/>
      <c r="J39" s="28"/>
      <c r="K39" s="28"/>
      <c r="L39" s="28"/>
      <c r="M39" s="28"/>
      <c r="N39" s="6"/>
      <c r="O39" s="35"/>
    </row>
    <row r="40" spans="2:34" x14ac:dyDescent="0.3">
      <c r="B40"/>
      <c r="D40"/>
      <c r="J40" s="6"/>
      <c r="K40" s="6"/>
      <c r="L40" s="6"/>
      <c r="M40" s="6"/>
      <c r="N40" s="6"/>
      <c r="O40" s="35"/>
    </row>
    <row r="41" spans="2:34" x14ac:dyDescent="0.3">
      <c r="B41" s="55" t="s">
        <v>423</v>
      </c>
      <c r="C41" s="55"/>
      <c r="D41" s="56"/>
      <c r="E41" s="56"/>
      <c r="F41" s="56"/>
      <c r="G41" s="56"/>
      <c r="H41" s="56"/>
      <c r="I41" s="56"/>
      <c r="J41" s="56"/>
      <c r="K41" s="56"/>
      <c r="L41" s="56"/>
      <c r="M41" s="56"/>
      <c r="N41" s="56"/>
      <c r="O41" s="56"/>
      <c r="P41" s="56"/>
      <c r="Q41" s="56"/>
      <c r="R41" s="5"/>
      <c r="U41" s="6"/>
      <c r="AE41"/>
    </row>
    <row r="42" spans="2:34" x14ac:dyDescent="0.3">
      <c r="L42" s="18"/>
      <c r="M42" s="16"/>
      <c r="N42"/>
      <c r="U42" s="6"/>
      <c r="AE42"/>
    </row>
    <row r="43" spans="2:34" x14ac:dyDescent="0.3">
      <c r="L43" s="18"/>
      <c r="M43" s="16"/>
      <c r="N43"/>
      <c r="U43" s="6"/>
      <c r="AE43"/>
    </row>
    <row r="44" spans="2:34" x14ac:dyDescent="0.3">
      <c r="L44" s="18"/>
      <c r="M44" s="16"/>
      <c r="N44"/>
      <c r="U44" s="6"/>
      <c r="AE44"/>
    </row>
    <row r="45" spans="2:34" x14ac:dyDescent="0.3">
      <c r="L45" s="18"/>
      <c r="M45" s="16"/>
      <c r="N45"/>
      <c r="U45" s="6"/>
      <c r="AE45"/>
    </row>
    <row r="46" spans="2:34" x14ac:dyDescent="0.3">
      <c r="L46" s="18"/>
      <c r="M46" s="16"/>
      <c r="N46"/>
      <c r="U46" s="6"/>
      <c r="AE46"/>
    </row>
    <row r="47" spans="2:34" x14ac:dyDescent="0.3">
      <c r="L47" s="18"/>
      <c r="M47" s="16"/>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topLeftCell="AK7" workbookViewId="0">
      <selection activeCell="BA59" sqref="BA59"/>
    </sheetView>
  </sheetViews>
  <sheetFormatPr defaultColWidth="8.88671875" defaultRowHeight="14.4" x14ac:dyDescent="0.3"/>
  <cols>
    <col min="1" max="1" width="12.33203125" style="3" customWidth="1"/>
    <col min="2" max="2" width="29.88671875" customWidth="1"/>
    <col min="3" max="3" width="16.44140625" style="12" customWidth="1"/>
    <col min="4" max="4" width="14.5546875" style="12" customWidth="1"/>
    <col min="5" max="5" width="12.44140625" style="21" bestFit="1" customWidth="1"/>
    <col min="6" max="6" width="10.6640625" style="21" customWidth="1"/>
    <col min="7" max="7" width="11.5546875" style="21" customWidth="1"/>
    <col min="8" max="8" width="7.6640625" style="21" customWidth="1"/>
    <col min="9" max="9" width="12.5546875" style="21" bestFit="1" customWidth="1"/>
    <col min="10" max="10" width="11" style="21" customWidth="1"/>
    <col min="11" max="11" width="11.6640625" style="21" customWidth="1"/>
    <col min="12" max="12" width="5.88671875" style="21" customWidth="1"/>
    <col min="13" max="13" width="9.109375" style="21" customWidth="1"/>
    <col min="14" max="14" width="10" style="21" customWidth="1"/>
    <col min="15" max="15" width="13.109375" style="21" customWidth="1"/>
    <col min="16" max="16" width="15" style="21" customWidth="1"/>
    <col min="17" max="17" width="12.88671875" style="21" bestFit="1" customWidth="1"/>
    <col min="18" max="18" width="11.109375" style="21" customWidth="1"/>
    <col min="19" max="19" width="12" style="21" customWidth="1"/>
    <col min="20" max="20" width="8.109375" style="21" customWidth="1"/>
    <col min="21" max="21" width="13" style="21" bestFit="1" customWidth="1"/>
    <col min="22" max="22" width="11.44140625" style="21" customWidth="1"/>
    <col min="23" max="23" width="12.109375" style="21" customWidth="1"/>
    <col min="24" max="24" width="6.33203125" style="21" customWidth="1"/>
    <col min="25" max="25" width="9.5546875" style="21" customWidth="1"/>
    <col min="26" max="26" width="10.33203125" style="21" customWidth="1"/>
    <col min="27" max="27" width="13.109375" style="21" customWidth="1"/>
    <col min="28" max="28" width="14.5546875" style="21" customWidth="1"/>
    <col min="29" max="29" width="12.88671875" style="21" bestFit="1" customWidth="1"/>
    <col min="30" max="30" width="11.109375" style="21" customWidth="1"/>
    <col min="31" max="31" width="12" style="21" customWidth="1"/>
    <col min="32" max="32" width="8.109375" style="21" customWidth="1"/>
    <col min="33" max="33" width="13" style="21" bestFit="1" customWidth="1"/>
    <col min="34" max="34" width="11.44140625" style="21" customWidth="1"/>
    <col min="35" max="35" width="12.109375" style="21" customWidth="1"/>
    <col min="36" max="36" width="6.33203125" style="21" customWidth="1"/>
    <col min="37" max="37" width="9.5546875" style="21" customWidth="1"/>
    <col min="38" max="38" width="10.33203125" style="21" customWidth="1"/>
    <col min="39" max="39" width="12.5546875" style="21" customWidth="1"/>
    <col min="40" max="40" width="10.6640625" style="21" customWidth="1"/>
    <col min="41" max="41" width="14" style="21" customWidth="1"/>
    <col min="42" max="42" width="14.88671875" style="21" customWidth="1"/>
    <col min="43" max="43" width="12.109375" style="21" customWidth="1"/>
    <col min="44" max="44" width="10.33203125" style="21" customWidth="1"/>
    <col min="45" max="45" width="13.5546875" style="21" customWidth="1"/>
    <col min="46" max="46" width="14.44140625" style="21" customWidth="1"/>
    <col min="47" max="49" width="8.88671875" style="6" customWidth="1"/>
    <col min="50" max="55" width="13" style="6" customWidth="1"/>
    <col min="56" max="58" width="15" style="100" customWidth="1"/>
    <col min="59" max="59" width="13" style="6" customWidth="1"/>
    <col min="60" max="75" width="8.88671875" style="6"/>
  </cols>
  <sheetData>
    <row r="1" spans="1:93" s="5" customFormat="1" x14ac:dyDescent="0.3">
      <c r="A1" s="10"/>
      <c r="C1" s="11"/>
      <c r="D1" s="11"/>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2"/>
      <c r="AV1" s="22"/>
      <c r="AW1" s="22"/>
      <c r="AX1" s="22"/>
      <c r="AY1" s="22"/>
      <c r="AZ1" s="22"/>
      <c r="BA1" s="22"/>
      <c r="BB1" s="22"/>
      <c r="BC1" s="22"/>
      <c r="BD1" s="54"/>
      <c r="BE1" s="54"/>
      <c r="BF1" s="54"/>
      <c r="BG1" s="22"/>
      <c r="BH1" s="22"/>
      <c r="BI1" s="22"/>
      <c r="BJ1" s="22"/>
      <c r="BK1" s="22"/>
      <c r="BL1" s="22"/>
      <c r="BM1" s="22"/>
      <c r="BN1" s="22"/>
      <c r="BO1" s="22"/>
      <c r="BP1" s="22"/>
      <c r="BQ1" s="22"/>
      <c r="BR1" s="22"/>
      <c r="BS1" s="22"/>
      <c r="BT1" s="22"/>
      <c r="BU1" s="22"/>
      <c r="BV1" s="22"/>
      <c r="BW1" s="22"/>
    </row>
    <row r="2" spans="1:93" s="5" customFormat="1" x14ac:dyDescent="0.3">
      <c r="A2" s="10"/>
      <c r="B2" s="5" t="s">
        <v>207</v>
      </c>
      <c r="C2" s="48"/>
      <c r="D2" s="11"/>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2"/>
      <c r="AV2" s="22"/>
      <c r="AW2" s="22"/>
      <c r="AX2" s="22"/>
      <c r="AY2" s="22"/>
      <c r="AZ2" s="22"/>
      <c r="BA2" s="22"/>
      <c r="BB2" s="22"/>
      <c r="BC2" s="22"/>
      <c r="BD2" s="54"/>
      <c r="BE2" s="54"/>
      <c r="BF2" s="54"/>
      <c r="BG2" s="22"/>
      <c r="BH2" s="22"/>
      <c r="BI2" s="22"/>
      <c r="BJ2" s="22"/>
      <c r="BK2" s="22"/>
      <c r="BL2" s="22"/>
      <c r="BM2" s="22"/>
      <c r="BN2" s="22"/>
      <c r="BO2" s="22"/>
      <c r="BP2" s="22"/>
      <c r="BQ2" s="22"/>
      <c r="BR2" s="22"/>
      <c r="BS2" s="22"/>
      <c r="BT2" s="22"/>
      <c r="BU2" s="22"/>
      <c r="BV2" s="22"/>
      <c r="BW2" s="22"/>
    </row>
    <row r="3" spans="1:93" x14ac:dyDescent="0.3">
      <c r="A3" s="10"/>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row>
    <row r="4" spans="1:93" x14ac:dyDescent="0.3">
      <c r="A4" s="10"/>
      <c r="B4" t="s">
        <v>441</v>
      </c>
      <c r="C4"/>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row>
    <row r="5" spans="1:93" x14ac:dyDescent="0.3">
      <c r="A5" s="10"/>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101"/>
      <c r="BE5" s="101"/>
      <c r="BF5" s="101"/>
    </row>
    <row r="6" spans="1:93" x14ac:dyDescent="0.3">
      <c r="A6" s="10"/>
      <c r="B6" t="s">
        <v>458</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101"/>
      <c r="BE6" s="101"/>
      <c r="BF6" s="101"/>
    </row>
    <row r="7" spans="1:93" x14ac:dyDescent="0.3">
      <c r="A7" s="10"/>
      <c r="B7" t="s">
        <v>0</v>
      </c>
      <c r="C7" s="104" t="s">
        <v>1</v>
      </c>
      <c r="D7" s="106" t="s">
        <v>2</v>
      </c>
      <c r="E7" s="113" t="s">
        <v>3</v>
      </c>
      <c r="F7" s="106" t="s">
        <v>4</v>
      </c>
      <c r="G7" s="106" t="s">
        <v>5</v>
      </c>
      <c r="H7" s="106" t="s">
        <v>6</v>
      </c>
      <c r="I7" s="107" t="s">
        <v>7</v>
      </c>
      <c r="J7" s="106" t="s">
        <v>155</v>
      </c>
      <c r="K7" s="106" t="s">
        <v>156</v>
      </c>
      <c r="L7" s="106" t="s">
        <v>8</v>
      </c>
      <c r="M7" s="106" t="s">
        <v>9</v>
      </c>
      <c r="N7" s="106" t="s">
        <v>10</v>
      </c>
      <c r="O7" s="106" t="s">
        <v>11</v>
      </c>
      <c r="P7" s="106" t="s">
        <v>12</v>
      </c>
      <c r="Q7" s="113" t="s">
        <v>13</v>
      </c>
      <c r="R7" s="106" t="s">
        <v>14</v>
      </c>
      <c r="S7" s="106" t="s">
        <v>15</v>
      </c>
      <c r="T7" s="106" t="s">
        <v>16</v>
      </c>
      <c r="U7" s="107" t="s">
        <v>17</v>
      </c>
      <c r="V7" s="106" t="s">
        <v>157</v>
      </c>
      <c r="W7" s="106" t="s">
        <v>158</v>
      </c>
      <c r="X7" s="106" t="s">
        <v>18</v>
      </c>
      <c r="Y7" s="106" t="s">
        <v>19</v>
      </c>
      <c r="Z7" s="106" t="s">
        <v>20</v>
      </c>
      <c r="AA7" s="106" t="s">
        <v>208</v>
      </c>
      <c r="AB7" s="106" t="s">
        <v>209</v>
      </c>
      <c r="AC7" s="113" t="s">
        <v>210</v>
      </c>
      <c r="AD7" s="106" t="s">
        <v>211</v>
      </c>
      <c r="AE7" s="106" t="s">
        <v>212</v>
      </c>
      <c r="AF7" s="106" t="s">
        <v>213</v>
      </c>
      <c r="AG7" s="107" t="s">
        <v>214</v>
      </c>
      <c r="AH7" s="106" t="s">
        <v>215</v>
      </c>
      <c r="AI7" s="106" t="s">
        <v>216</v>
      </c>
      <c r="AJ7" s="106" t="s">
        <v>217</v>
      </c>
      <c r="AK7" s="106" t="s">
        <v>218</v>
      </c>
      <c r="AL7" s="106" t="s">
        <v>219</v>
      </c>
      <c r="AM7" s="106" t="s">
        <v>220</v>
      </c>
      <c r="AN7" s="106" t="s">
        <v>221</v>
      </c>
      <c r="AO7" s="106" t="s">
        <v>222</v>
      </c>
      <c r="AP7" s="106" t="s">
        <v>223</v>
      </c>
      <c r="AQ7" s="106" t="s">
        <v>21</v>
      </c>
      <c r="AR7" s="106" t="s">
        <v>22</v>
      </c>
      <c r="AS7" s="106" t="s">
        <v>23</v>
      </c>
      <c r="AT7" s="106" t="s">
        <v>24</v>
      </c>
      <c r="AU7" s="104" t="s">
        <v>159</v>
      </c>
      <c r="AV7" s="104" t="s">
        <v>160</v>
      </c>
      <c r="AW7" s="104" t="s">
        <v>224</v>
      </c>
      <c r="AX7" s="104" t="s">
        <v>161</v>
      </c>
      <c r="AY7" s="104" t="s">
        <v>225</v>
      </c>
      <c r="AZ7" s="104" t="s">
        <v>25</v>
      </c>
      <c r="BA7" s="104" t="s">
        <v>26</v>
      </c>
      <c r="BB7" s="104" t="s">
        <v>226</v>
      </c>
      <c r="BC7" s="108" t="s">
        <v>27</v>
      </c>
      <c r="BD7" s="109" t="s">
        <v>131</v>
      </c>
      <c r="BE7" s="109" t="s">
        <v>132</v>
      </c>
      <c r="BF7" s="109" t="s">
        <v>227</v>
      </c>
    </row>
    <row r="8" spans="1:93" s="3" customFormat="1" x14ac:dyDescent="0.3">
      <c r="A8" s="10" t="s">
        <v>417</v>
      </c>
      <c r="B8" s="3" t="s">
        <v>162</v>
      </c>
      <c r="C8" s="114">
        <v>108</v>
      </c>
      <c r="D8" s="117">
        <v>9750</v>
      </c>
      <c r="E8" s="113">
        <v>1.0970801786</v>
      </c>
      <c r="F8" s="112">
        <v>0.90033385970000002</v>
      </c>
      <c r="G8" s="112">
        <v>1.3368206753</v>
      </c>
      <c r="H8" s="112">
        <v>0.37967417930000003</v>
      </c>
      <c r="I8" s="115">
        <v>1.1076923077</v>
      </c>
      <c r="J8" s="112">
        <v>0.91730177339999996</v>
      </c>
      <c r="K8" s="112">
        <v>1.3375993421000001</v>
      </c>
      <c r="L8" s="112">
        <v>0.9152232763</v>
      </c>
      <c r="M8" s="112">
        <v>0.75109050450000003</v>
      </c>
      <c r="N8" s="112">
        <v>1.1152233192000001</v>
      </c>
      <c r="O8" s="117">
        <v>115</v>
      </c>
      <c r="P8" s="117">
        <v>13103</v>
      </c>
      <c r="Q8" s="113">
        <v>0.85998488179999999</v>
      </c>
      <c r="R8" s="112">
        <v>0.71041859919999994</v>
      </c>
      <c r="S8" s="112">
        <v>1.0410397443999999</v>
      </c>
      <c r="T8" s="112">
        <v>7.5191639300000002E-2</v>
      </c>
      <c r="U8" s="115">
        <v>0.87766160419999995</v>
      </c>
      <c r="V8" s="112">
        <v>0.73105852549999994</v>
      </c>
      <c r="W8" s="112">
        <v>1.0536637829</v>
      </c>
      <c r="X8" s="112">
        <v>0.84076053490000002</v>
      </c>
      <c r="Y8" s="112">
        <v>0.69453769949999999</v>
      </c>
      <c r="Z8" s="112">
        <v>1.0177680455</v>
      </c>
      <c r="AA8" s="117">
        <v>172</v>
      </c>
      <c r="AB8" s="117">
        <v>15670</v>
      </c>
      <c r="AC8" s="113">
        <v>1.0728749026</v>
      </c>
      <c r="AD8" s="112">
        <v>0.91586652449999995</v>
      </c>
      <c r="AE8" s="112">
        <v>1.2567994634999999</v>
      </c>
      <c r="AF8" s="112">
        <v>0.56401806249999997</v>
      </c>
      <c r="AG8" s="115">
        <v>1.0976388002999999</v>
      </c>
      <c r="AH8" s="112">
        <v>0.9452701443</v>
      </c>
      <c r="AI8" s="112">
        <v>1.2745678503</v>
      </c>
      <c r="AJ8" s="112">
        <v>1.0476728903000001</v>
      </c>
      <c r="AK8" s="112">
        <v>0.89435266550000003</v>
      </c>
      <c r="AL8" s="112">
        <v>1.2272770323</v>
      </c>
      <c r="AM8" s="112">
        <v>6.6332035900000003E-2</v>
      </c>
      <c r="AN8" s="112">
        <v>1.2475508876000001</v>
      </c>
      <c r="AO8" s="112">
        <v>0.98519900559999996</v>
      </c>
      <c r="AP8" s="112">
        <v>1.5797653147999999</v>
      </c>
      <c r="AQ8" s="112">
        <v>6.9196819699999995E-2</v>
      </c>
      <c r="AR8" s="112">
        <v>0.78388516949999998</v>
      </c>
      <c r="AS8" s="112">
        <v>0.60282722560000002</v>
      </c>
      <c r="AT8" s="112">
        <v>1.0193235024</v>
      </c>
      <c r="AU8" s="114" t="s">
        <v>28</v>
      </c>
      <c r="AV8" s="114" t="s">
        <v>28</v>
      </c>
      <c r="AW8" s="114" t="s">
        <v>28</v>
      </c>
      <c r="AX8" s="114" t="s">
        <v>28</v>
      </c>
      <c r="AY8" s="114" t="s">
        <v>28</v>
      </c>
      <c r="AZ8" s="114" t="s">
        <v>28</v>
      </c>
      <c r="BA8" s="114" t="s">
        <v>28</v>
      </c>
      <c r="BB8" s="114" t="s">
        <v>28</v>
      </c>
      <c r="BC8" s="108" t="s">
        <v>28</v>
      </c>
      <c r="BD8" s="109">
        <v>108</v>
      </c>
      <c r="BE8" s="109">
        <v>115</v>
      </c>
      <c r="BF8" s="109">
        <v>172</v>
      </c>
      <c r="BG8" s="43"/>
      <c r="BH8" s="43"/>
      <c r="BI8" s="43"/>
      <c r="BJ8" s="43"/>
      <c r="BK8" s="43"/>
      <c r="BL8" s="43"/>
      <c r="BM8" s="43"/>
      <c r="BN8" s="43"/>
      <c r="BO8" s="43"/>
      <c r="BP8" s="43"/>
      <c r="BQ8" s="43"/>
      <c r="BR8" s="43"/>
      <c r="BS8" s="43"/>
      <c r="BT8" s="43"/>
      <c r="BU8" s="43"/>
      <c r="BV8" s="43"/>
      <c r="BW8" s="43"/>
    </row>
    <row r="9" spans="1:93" x14ac:dyDescent="0.3">
      <c r="A9" s="10"/>
      <c r="B9" t="s">
        <v>163</v>
      </c>
      <c r="C9" s="104">
        <v>487</v>
      </c>
      <c r="D9" s="118">
        <v>50439</v>
      </c>
      <c r="E9" s="116">
        <v>0.97010793360000003</v>
      </c>
      <c r="F9" s="106">
        <v>0.87195856289999996</v>
      </c>
      <c r="G9" s="106">
        <v>1.0793051903999999</v>
      </c>
      <c r="H9" s="106">
        <v>1.011183E-4</v>
      </c>
      <c r="I9" s="107">
        <v>0.96552271059999994</v>
      </c>
      <c r="J9" s="106">
        <v>0.88346809390000003</v>
      </c>
      <c r="K9" s="106">
        <v>1.0551983836000001</v>
      </c>
      <c r="L9" s="106">
        <v>0.80929851669999997</v>
      </c>
      <c r="M9" s="106">
        <v>0.72741882339999997</v>
      </c>
      <c r="N9" s="106">
        <v>0.90039474939999997</v>
      </c>
      <c r="O9" s="118">
        <v>570</v>
      </c>
      <c r="P9" s="118">
        <v>65750</v>
      </c>
      <c r="Q9" s="116">
        <v>0.86455287469999997</v>
      </c>
      <c r="R9" s="106">
        <v>0.78292754870000003</v>
      </c>
      <c r="S9" s="106">
        <v>0.95468817569999997</v>
      </c>
      <c r="T9" s="106">
        <v>8.8991090000000003E-4</v>
      </c>
      <c r="U9" s="107">
        <v>0.86692015209999995</v>
      </c>
      <c r="V9" s="106">
        <v>0.79859426899999997</v>
      </c>
      <c r="W9" s="106">
        <v>0.94109184010000002</v>
      </c>
      <c r="X9" s="106">
        <v>0.84522641359999995</v>
      </c>
      <c r="Y9" s="106">
        <v>0.76542576340000001</v>
      </c>
      <c r="Z9" s="106">
        <v>0.93334680439999995</v>
      </c>
      <c r="AA9" s="118">
        <v>631</v>
      </c>
      <c r="AB9" s="118">
        <v>76805</v>
      </c>
      <c r="AC9" s="116">
        <v>0.82261813969999997</v>
      </c>
      <c r="AD9" s="106">
        <v>0.74901519059999999</v>
      </c>
      <c r="AE9" s="106">
        <v>0.90345377810000005</v>
      </c>
      <c r="AF9" s="106">
        <v>4.6493772000000002E-6</v>
      </c>
      <c r="AG9" s="107">
        <v>0.82156109629999996</v>
      </c>
      <c r="AH9" s="106">
        <v>0.75989584060000004</v>
      </c>
      <c r="AI9" s="106">
        <v>0.88823046380000004</v>
      </c>
      <c r="AJ9" s="106">
        <v>0.803294701</v>
      </c>
      <c r="AK9" s="106">
        <v>0.73142069750000005</v>
      </c>
      <c r="AL9" s="106">
        <v>0.8822314966</v>
      </c>
      <c r="AM9" s="106">
        <v>0.38961803210000001</v>
      </c>
      <c r="AN9" s="106">
        <v>0.95149546519999995</v>
      </c>
      <c r="AO9" s="106">
        <v>0.84959664749999997</v>
      </c>
      <c r="AP9" s="106">
        <v>1.0656158106</v>
      </c>
      <c r="AQ9" s="106">
        <v>6.1958579200000002E-2</v>
      </c>
      <c r="AR9" s="106">
        <v>0.89119245889999998</v>
      </c>
      <c r="AS9" s="106">
        <v>0.7896605579</v>
      </c>
      <c r="AT9" s="106">
        <v>1.0057789906000001</v>
      </c>
      <c r="AU9" s="104">
        <v>1</v>
      </c>
      <c r="AV9" s="104">
        <v>2</v>
      </c>
      <c r="AW9" s="104">
        <v>3</v>
      </c>
      <c r="AX9" s="104" t="s">
        <v>28</v>
      </c>
      <c r="AY9" s="104" t="s">
        <v>28</v>
      </c>
      <c r="AZ9" s="104" t="s">
        <v>28</v>
      </c>
      <c r="BA9" s="104" t="s">
        <v>28</v>
      </c>
      <c r="BB9" s="104" t="s">
        <v>28</v>
      </c>
      <c r="BC9" s="110" t="s">
        <v>230</v>
      </c>
      <c r="BD9" s="111">
        <v>487</v>
      </c>
      <c r="BE9" s="111">
        <v>570</v>
      </c>
      <c r="BF9" s="111">
        <v>631</v>
      </c>
    </row>
    <row r="10" spans="1:93" x14ac:dyDescent="0.3">
      <c r="A10" s="10"/>
      <c r="B10" t="s">
        <v>165</v>
      </c>
      <c r="C10" s="104">
        <v>145</v>
      </c>
      <c r="D10" s="118">
        <v>10555</v>
      </c>
      <c r="E10" s="116">
        <v>1.3436254108000001</v>
      </c>
      <c r="F10" s="106">
        <v>1.1299813562000001</v>
      </c>
      <c r="G10" s="106">
        <v>1.5976628592</v>
      </c>
      <c r="H10" s="106">
        <v>0.1964401432</v>
      </c>
      <c r="I10" s="107">
        <v>1.3737565135000001</v>
      </c>
      <c r="J10" s="106">
        <v>1.1674043949999999</v>
      </c>
      <c r="K10" s="106">
        <v>1.6165837360999999</v>
      </c>
      <c r="L10" s="106">
        <v>1.1209000713999999</v>
      </c>
      <c r="M10" s="106">
        <v>0.94267060800000002</v>
      </c>
      <c r="N10" s="106">
        <v>1.3328271396</v>
      </c>
      <c r="O10" s="118">
        <v>166</v>
      </c>
      <c r="P10" s="118">
        <v>14136</v>
      </c>
      <c r="Q10" s="116">
        <v>1.1323715667000001</v>
      </c>
      <c r="R10" s="106">
        <v>0.96301707069999998</v>
      </c>
      <c r="S10" s="106">
        <v>1.3315084479999999</v>
      </c>
      <c r="T10" s="106">
        <v>0.21850612799999999</v>
      </c>
      <c r="U10" s="107">
        <v>1.1743067346</v>
      </c>
      <c r="V10" s="106">
        <v>1.0085919534000001</v>
      </c>
      <c r="W10" s="106">
        <v>1.3672489673999999</v>
      </c>
      <c r="X10" s="106">
        <v>1.1070582103</v>
      </c>
      <c r="Y10" s="106">
        <v>0.94148951280000004</v>
      </c>
      <c r="Z10" s="106">
        <v>1.3017435289999999</v>
      </c>
      <c r="AA10" s="118">
        <v>184</v>
      </c>
      <c r="AB10" s="118">
        <v>15768</v>
      </c>
      <c r="AC10" s="116">
        <v>1.1228785000999999</v>
      </c>
      <c r="AD10" s="106">
        <v>0.96302486620000005</v>
      </c>
      <c r="AE10" s="106">
        <v>1.3092664273000001</v>
      </c>
      <c r="AF10" s="106">
        <v>0.2396948009</v>
      </c>
      <c r="AG10" s="107">
        <v>1.1669203450000001</v>
      </c>
      <c r="AH10" s="106">
        <v>1.0099265776999999</v>
      </c>
      <c r="AI10" s="106">
        <v>1.3483188992999999</v>
      </c>
      <c r="AJ10" s="106">
        <v>1.0965018949000001</v>
      </c>
      <c r="AK10" s="106">
        <v>0.94040324980000001</v>
      </c>
      <c r="AL10" s="106">
        <v>1.2785115383000001</v>
      </c>
      <c r="AM10" s="106">
        <v>0.93731741089999998</v>
      </c>
      <c r="AN10" s="106">
        <v>0.99161665050000003</v>
      </c>
      <c r="AO10" s="106">
        <v>0.80393692439999997</v>
      </c>
      <c r="AP10" s="106">
        <v>1.2231103605</v>
      </c>
      <c r="AQ10" s="106">
        <v>0.13237400620000001</v>
      </c>
      <c r="AR10" s="106">
        <v>0.84277325930000002</v>
      </c>
      <c r="AS10" s="106">
        <v>0.67445231039999998</v>
      </c>
      <c r="AT10" s="106">
        <v>1.0531015398000001</v>
      </c>
      <c r="AU10" s="104" t="s">
        <v>28</v>
      </c>
      <c r="AV10" s="104" t="s">
        <v>28</v>
      </c>
      <c r="AW10" s="104" t="s">
        <v>28</v>
      </c>
      <c r="AX10" s="104" t="s">
        <v>28</v>
      </c>
      <c r="AY10" s="104" t="s">
        <v>28</v>
      </c>
      <c r="AZ10" s="104" t="s">
        <v>28</v>
      </c>
      <c r="BA10" s="104" t="s">
        <v>28</v>
      </c>
      <c r="BB10" s="104" t="s">
        <v>28</v>
      </c>
      <c r="BC10" s="110" t="s">
        <v>28</v>
      </c>
      <c r="BD10" s="111">
        <v>145</v>
      </c>
      <c r="BE10" s="111">
        <v>166</v>
      </c>
      <c r="BF10" s="111">
        <v>184</v>
      </c>
    </row>
    <row r="11" spans="1:93" x14ac:dyDescent="0.3">
      <c r="A11" s="10"/>
      <c r="B11" t="s">
        <v>164</v>
      </c>
      <c r="C11" s="104">
        <v>187</v>
      </c>
      <c r="D11" s="118">
        <v>13690</v>
      </c>
      <c r="E11" s="116">
        <v>1.3687052166</v>
      </c>
      <c r="F11" s="106">
        <v>1.1720970727</v>
      </c>
      <c r="G11" s="106">
        <v>1.5982925079999999</v>
      </c>
      <c r="H11" s="106">
        <v>9.3683716200000003E-2</v>
      </c>
      <c r="I11" s="107">
        <v>1.3659605551</v>
      </c>
      <c r="J11" s="106">
        <v>1.1835650625</v>
      </c>
      <c r="K11" s="106">
        <v>1.576464444</v>
      </c>
      <c r="L11" s="106">
        <v>1.1418225367999999</v>
      </c>
      <c r="M11" s="106">
        <v>0.97780503549999997</v>
      </c>
      <c r="N11" s="106">
        <v>1.333352415</v>
      </c>
      <c r="O11" s="118">
        <v>226</v>
      </c>
      <c r="P11" s="118">
        <v>17731</v>
      </c>
      <c r="Q11" s="116">
        <v>1.2702158884999999</v>
      </c>
      <c r="R11" s="106">
        <v>1.1022912018</v>
      </c>
      <c r="S11" s="106">
        <v>1.4637224726</v>
      </c>
      <c r="T11" s="106">
        <v>2.7566524999999998E-3</v>
      </c>
      <c r="U11" s="107">
        <v>1.2746038013000001</v>
      </c>
      <c r="V11" s="106">
        <v>1.1188042949999999</v>
      </c>
      <c r="W11" s="106">
        <v>1.4520992254</v>
      </c>
      <c r="X11" s="106">
        <v>1.2418211208000001</v>
      </c>
      <c r="Y11" s="106">
        <v>1.0776502703999999</v>
      </c>
      <c r="Z11" s="106">
        <v>1.4310020036</v>
      </c>
      <c r="AA11" s="118">
        <v>224</v>
      </c>
      <c r="AB11" s="118">
        <v>19337</v>
      </c>
      <c r="AC11" s="116">
        <v>1.1552358536</v>
      </c>
      <c r="AD11" s="106">
        <v>1.0033952802999999</v>
      </c>
      <c r="AE11" s="106">
        <v>1.3300539712999999</v>
      </c>
      <c r="AF11" s="106">
        <v>9.3642469800000003E-2</v>
      </c>
      <c r="AG11" s="107">
        <v>1.1584009929000001</v>
      </c>
      <c r="AH11" s="106">
        <v>1.0162150576</v>
      </c>
      <c r="AI11" s="106">
        <v>1.3204811819</v>
      </c>
      <c r="AJ11" s="106">
        <v>1.1280991686999999</v>
      </c>
      <c r="AK11" s="106">
        <v>0.97982535609999999</v>
      </c>
      <c r="AL11" s="106">
        <v>1.2988107793000001</v>
      </c>
      <c r="AM11" s="106">
        <v>0.31427289419999999</v>
      </c>
      <c r="AN11" s="106">
        <v>0.90947992700000002</v>
      </c>
      <c r="AO11" s="106">
        <v>0.75602207089999995</v>
      </c>
      <c r="AP11" s="106">
        <v>1.0940867594000001</v>
      </c>
      <c r="AQ11" s="106">
        <v>0.45002121789999999</v>
      </c>
      <c r="AR11" s="106">
        <v>0.92804197209999995</v>
      </c>
      <c r="AS11" s="106">
        <v>0.76456807380000003</v>
      </c>
      <c r="AT11" s="106">
        <v>1.1264685665</v>
      </c>
      <c r="AU11" s="104" t="s">
        <v>28</v>
      </c>
      <c r="AV11" s="104">
        <v>2</v>
      </c>
      <c r="AW11" s="104" t="s">
        <v>28</v>
      </c>
      <c r="AX11" s="104" t="s">
        <v>28</v>
      </c>
      <c r="AY11" s="104" t="s">
        <v>28</v>
      </c>
      <c r="AZ11" s="104" t="s">
        <v>28</v>
      </c>
      <c r="BA11" s="104" t="s">
        <v>28</v>
      </c>
      <c r="BB11" s="104" t="s">
        <v>28</v>
      </c>
      <c r="BC11" s="110">
        <v>-2</v>
      </c>
      <c r="BD11" s="111">
        <v>187</v>
      </c>
      <c r="BE11" s="111">
        <v>226</v>
      </c>
      <c r="BF11" s="111">
        <v>224</v>
      </c>
      <c r="BQ11" s="52"/>
      <c r="CC11" s="4"/>
      <c r="CO11" s="4"/>
    </row>
    <row r="12" spans="1:93" x14ac:dyDescent="0.3">
      <c r="A12" s="10"/>
      <c r="B12" t="s">
        <v>166</v>
      </c>
      <c r="C12" s="104">
        <v>166</v>
      </c>
      <c r="D12" s="118">
        <v>7544</v>
      </c>
      <c r="E12" s="116">
        <v>2.4352193257999999</v>
      </c>
      <c r="F12" s="106">
        <v>2.0676830415</v>
      </c>
      <c r="G12" s="106">
        <v>2.8680861843000001</v>
      </c>
      <c r="H12" s="106">
        <v>2.0464620000000001E-17</v>
      </c>
      <c r="I12" s="107">
        <v>2.2004241782</v>
      </c>
      <c r="J12" s="106">
        <v>1.8899066614</v>
      </c>
      <c r="K12" s="106">
        <v>2.5619606844999998</v>
      </c>
      <c r="L12" s="106">
        <v>2.0315465116000002</v>
      </c>
      <c r="M12" s="106">
        <v>1.7249346806000001</v>
      </c>
      <c r="N12" s="106">
        <v>2.3926594295000001</v>
      </c>
      <c r="O12" s="118">
        <v>150</v>
      </c>
      <c r="P12" s="118">
        <v>9703</v>
      </c>
      <c r="Q12" s="116">
        <v>1.6917471659000001</v>
      </c>
      <c r="R12" s="106">
        <v>1.4275780665</v>
      </c>
      <c r="S12" s="106">
        <v>2.0047999758000001</v>
      </c>
      <c r="T12" s="106">
        <v>6.3074913000000001E-9</v>
      </c>
      <c r="U12" s="107">
        <v>1.545913635</v>
      </c>
      <c r="V12" s="106">
        <v>1.3173006700000001</v>
      </c>
      <c r="W12" s="106">
        <v>1.8142015875999999</v>
      </c>
      <c r="X12" s="106">
        <v>1.653929368</v>
      </c>
      <c r="Y12" s="106">
        <v>1.3956655799</v>
      </c>
      <c r="Z12" s="106">
        <v>1.9599841063000001</v>
      </c>
      <c r="AA12" s="118">
        <v>210</v>
      </c>
      <c r="AB12" s="118">
        <v>11167</v>
      </c>
      <c r="AC12" s="116">
        <v>2.0529794718000001</v>
      </c>
      <c r="AD12" s="106">
        <v>1.7754671596</v>
      </c>
      <c r="AE12" s="106">
        <v>2.3738680203999998</v>
      </c>
      <c r="AF12" s="106">
        <v>6.1988500000000002E-21</v>
      </c>
      <c r="AG12" s="107">
        <v>1.8805408794</v>
      </c>
      <c r="AH12" s="106">
        <v>1.6426471771</v>
      </c>
      <c r="AI12" s="106">
        <v>2.1528871496000002</v>
      </c>
      <c r="AJ12" s="106">
        <v>2.0047546380000001</v>
      </c>
      <c r="AK12" s="106">
        <v>1.7337611368000001</v>
      </c>
      <c r="AL12" s="106">
        <v>2.3181054605</v>
      </c>
      <c r="AM12" s="106">
        <v>7.0259870299999999E-2</v>
      </c>
      <c r="AN12" s="106">
        <v>1.2135261775999999</v>
      </c>
      <c r="AO12" s="106">
        <v>0.98411968819999995</v>
      </c>
      <c r="AP12" s="106">
        <v>1.496409229</v>
      </c>
      <c r="AQ12" s="106">
        <v>1.2232861999999999E-3</v>
      </c>
      <c r="AR12" s="106">
        <v>0.69470012329999997</v>
      </c>
      <c r="AS12" s="106">
        <v>0.55705848930000001</v>
      </c>
      <c r="AT12" s="106">
        <v>0.86635114729999996</v>
      </c>
      <c r="AU12" s="104">
        <v>1</v>
      </c>
      <c r="AV12" s="104">
        <v>2</v>
      </c>
      <c r="AW12" s="104">
        <v>3</v>
      </c>
      <c r="AX12" s="104" t="s">
        <v>228</v>
      </c>
      <c r="AY12" s="104" t="s">
        <v>28</v>
      </c>
      <c r="AZ12" s="104" t="s">
        <v>28</v>
      </c>
      <c r="BA12" s="104" t="s">
        <v>28</v>
      </c>
      <c r="BB12" s="104" t="s">
        <v>28</v>
      </c>
      <c r="BC12" s="110" t="s">
        <v>442</v>
      </c>
      <c r="BD12" s="111">
        <v>166</v>
      </c>
      <c r="BE12" s="111">
        <v>150</v>
      </c>
      <c r="BF12" s="111">
        <v>210</v>
      </c>
      <c r="BQ12" s="52"/>
      <c r="CC12" s="4"/>
      <c r="CO12" s="4"/>
    </row>
    <row r="13" spans="1:93" s="3" customFormat="1" x14ac:dyDescent="0.3">
      <c r="A13" s="10" t="s">
        <v>29</v>
      </c>
      <c r="B13" s="3" t="s">
        <v>50</v>
      </c>
      <c r="C13" s="114">
        <v>1101</v>
      </c>
      <c r="D13" s="117">
        <v>92507</v>
      </c>
      <c r="E13" s="113">
        <v>1.1987022261</v>
      </c>
      <c r="F13" s="112">
        <v>1.1079861012000001</v>
      </c>
      <c r="G13" s="112">
        <v>1.2968457142000001</v>
      </c>
      <c r="H13" s="112" t="s">
        <v>28</v>
      </c>
      <c r="I13" s="115">
        <v>1.1901802025999999</v>
      </c>
      <c r="J13" s="112">
        <v>1.1219143103</v>
      </c>
      <c r="K13" s="112">
        <v>1.2625999165999999</v>
      </c>
      <c r="L13" s="112" t="s">
        <v>28</v>
      </c>
      <c r="M13" s="112" t="s">
        <v>28</v>
      </c>
      <c r="N13" s="112" t="s">
        <v>28</v>
      </c>
      <c r="O13" s="117">
        <v>1241</v>
      </c>
      <c r="P13" s="117">
        <v>121117</v>
      </c>
      <c r="Q13" s="113">
        <v>1.022865425</v>
      </c>
      <c r="R13" s="112">
        <v>0.94788602340000006</v>
      </c>
      <c r="S13" s="112">
        <v>1.1037758252000001</v>
      </c>
      <c r="T13" s="112" t="s">
        <v>28</v>
      </c>
      <c r="U13" s="115">
        <v>1.0246290777</v>
      </c>
      <c r="V13" s="112">
        <v>0.96917882749999995</v>
      </c>
      <c r="W13" s="112">
        <v>1.0832518386000001</v>
      </c>
      <c r="X13" s="112" t="s">
        <v>28</v>
      </c>
      <c r="Y13" s="112" t="s">
        <v>28</v>
      </c>
      <c r="Z13" s="112" t="s">
        <v>28</v>
      </c>
      <c r="AA13" s="117">
        <v>1424</v>
      </c>
      <c r="AB13" s="117">
        <v>139055</v>
      </c>
      <c r="AC13" s="113">
        <v>1.0240552299000001</v>
      </c>
      <c r="AD13" s="112">
        <v>0.97222455159999999</v>
      </c>
      <c r="AE13" s="112">
        <v>1.0786490757</v>
      </c>
      <c r="AF13" s="112" t="s">
        <v>28</v>
      </c>
      <c r="AG13" s="115">
        <v>1.0240552299000001</v>
      </c>
      <c r="AH13" s="112">
        <v>0.97222455159999999</v>
      </c>
      <c r="AI13" s="112">
        <v>1.0786490757</v>
      </c>
      <c r="AJ13" s="112" t="s">
        <v>28</v>
      </c>
      <c r="AK13" s="112" t="s">
        <v>28</v>
      </c>
      <c r="AL13" s="112" t="s">
        <v>28</v>
      </c>
      <c r="AM13" s="112">
        <v>0.97612307789999997</v>
      </c>
      <c r="AN13" s="112">
        <v>1.0011632076999999</v>
      </c>
      <c r="AO13" s="112">
        <v>0.92777465010000004</v>
      </c>
      <c r="AP13" s="112">
        <v>1.0803569255000001</v>
      </c>
      <c r="AQ13" s="112">
        <v>1.2773290000000001E-4</v>
      </c>
      <c r="AR13" s="112">
        <v>0.85331069110000002</v>
      </c>
      <c r="AS13" s="112">
        <v>0.78679075050000002</v>
      </c>
      <c r="AT13" s="112">
        <v>0.92545462069999995</v>
      </c>
      <c r="AU13" s="114" t="s">
        <v>28</v>
      </c>
      <c r="AV13" s="114" t="s">
        <v>28</v>
      </c>
      <c r="AW13" s="114" t="s">
        <v>28</v>
      </c>
      <c r="AX13" s="114" t="s">
        <v>228</v>
      </c>
      <c r="AY13" s="114" t="s">
        <v>28</v>
      </c>
      <c r="AZ13" s="114" t="s">
        <v>28</v>
      </c>
      <c r="BA13" s="114" t="s">
        <v>28</v>
      </c>
      <c r="BB13" s="114" t="s">
        <v>28</v>
      </c>
      <c r="BC13" s="108" t="s">
        <v>443</v>
      </c>
      <c r="BD13" s="109">
        <v>1101</v>
      </c>
      <c r="BE13" s="109">
        <v>1241</v>
      </c>
      <c r="BF13" s="109">
        <v>1424</v>
      </c>
      <c r="BG13" s="43"/>
      <c r="BH13" s="43"/>
      <c r="BI13" s="43"/>
      <c r="BJ13" s="43"/>
      <c r="BK13" s="43"/>
      <c r="BL13" s="43"/>
      <c r="BM13" s="43"/>
      <c r="BN13" s="43"/>
      <c r="BO13" s="43"/>
      <c r="BP13" s="43"/>
      <c r="BQ13" s="43"/>
      <c r="BR13" s="43"/>
      <c r="BS13" s="43"/>
      <c r="BT13" s="43"/>
      <c r="BU13" s="43"/>
      <c r="BV13" s="43"/>
      <c r="BW13" s="43"/>
    </row>
    <row r="14" spans="1:93" s="3" customFormat="1" x14ac:dyDescent="0.3">
      <c r="A14" s="10" t="s">
        <v>180</v>
      </c>
      <c r="B14" s="3" t="s">
        <v>63</v>
      </c>
      <c r="C14" s="114" t="s">
        <v>28</v>
      </c>
      <c r="D14" s="117" t="s">
        <v>28</v>
      </c>
      <c r="E14" s="113" t="s">
        <v>28</v>
      </c>
      <c r="F14" s="112" t="s">
        <v>28</v>
      </c>
      <c r="G14" s="112" t="s">
        <v>28</v>
      </c>
      <c r="H14" s="112" t="s">
        <v>28</v>
      </c>
      <c r="I14" s="115" t="s">
        <v>28</v>
      </c>
      <c r="J14" s="112" t="s">
        <v>28</v>
      </c>
      <c r="K14" s="112" t="s">
        <v>28</v>
      </c>
      <c r="L14" s="112" t="s">
        <v>28</v>
      </c>
      <c r="M14" s="112" t="s">
        <v>28</v>
      </c>
      <c r="N14" s="112" t="s">
        <v>28</v>
      </c>
      <c r="O14" s="117" t="s">
        <v>28</v>
      </c>
      <c r="P14" s="117" t="s">
        <v>28</v>
      </c>
      <c r="Q14" s="113" t="s">
        <v>28</v>
      </c>
      <c r="R14" s="112" t="s">
        <v>28</v>
      </c>
      <c r="S14" s="112" t="s">
        <v>28</v>
      </c>
      <c r="T14" s="112" t="s">
        <v>28</v>
      </c>
      <c r="U14" s="115" t="s">
        <v>28</v>
      </c>
      <c r="V14" s="112" t="s">
        <v>28</v>
      </c>
      <c r="W14" s="112" t="s">
        <v>28</v>
      </c>
      <c r="X14" s="112" t="s">
        <v>28</v>
      </c>
      <c r="Y14" s="112" t="s">
        <v>28</v>
      </c>
      <c r="Z14" s="112" t="s">
        <v>28</v>
      </c>
      <c r="AA14" s="117" t="s">
        <v>28</v>
      </c>
      <c r="AB14" s="117" t="s">
        <v>28</v>
      </c>
      <c r="AC14" s="113" t="s">
        <v>28</v>
      </c>
      <c r="AD14" s="112" t="s">
        <v>28</v>
      </c>
      <c r="AE14" s="112" t="s">
        <v>28</v>
      </c>
      <c r="AF14" s="112" t="s">
        <v>28</v>
      </c>
      <c r="AG14" s="115" t="s">
        <v>28</v>
      </c>
      <c r="AH14" s="112" t="s">
        <v>28</v>
      </c>
      <c r="AI14" s="112" t="s">
        <v>28</v>
      </c>
      <c r="AJ14" s="112" t="s">
        <v>28</v>
      </c>
      <c r="AK14" s="112" t="s">
        <v>28</v>
      </c>
      <c r="AL14" s="112" t="s">
        <v>28</v>
      </c>
      <c r="AM14" s="112">
        <v>0.84341382310000002</v>
      </c>
      <c r="AN14" s="112">
        <v>0.82075645529999997</v>
      </c>
      <c r="AO14" s="112">
        <v>0.11561444329999999</v>
      </c>
      <c r="AP14" s="112">
        <v>5.8266176734000004</v>
      </c>
      <c r="AQ14" s="112">
        <v>0.7226837116</v>
      </c>
      <c r="AR14" s="112">
        <v>0.70126116790000004</v>
      </c>
      <c r="AS14" s="112">
        <v>9.8781810100000006E-2</v>
      </c>
      <c r="AT14" s="112">
        <v>4.9783176208000004</v>
      </c>
      <c r="AU14" s="114" t="s">
        <v>28</v>
      </c>
      <c r="AV14" s="114" t="s">
        <v>28</v>
      </c>
      <c r="AW14" s="114" t="s">
        <v>28</v>
      </c>
      <c r="AX14" s="114" t="s">
        <v>28</v>
      </c>
      <c r="AY14" s="114" t="s">
        <v>28</v>
      </c>
      <c r="AZ14" s="114" t="s">
        <v>439</v>
      </c>
      <c r="BA14" s="114" t="s">
        <v>439</v>
      </c>
      <c r="BB14" s="114" t="s">
        <v>439</v>
      </c>
      <c r="BC14" s="108" t="s">
        <v>440</v>
      </c>
      <c r="BD14" s="109" t="s">
        <v>28</v>
      </c>
      <c r="BE14" s="109" t="s">
        <v>28</v>
      </c>
      <c r="BF14" s="109" t="s">
        <v>28</v>
      </c>
      <c r="BG14" s="43"/>
      <c r="BH14" s="43"/>
      <c r="BI14" s="43"/>
      <c r="BJ14" s="43"/>
      <c r="BK14" s="43"/>
      <c r="BL14" s="43"/>
      <c r="BM14" s="43"/>
      <c r="BN14" s="43"/>
      <c r="BO14" s="43"/>
      <c r="BP14" s="43"/>
      <c r="BQ14" s="43"/>
      <c r="BR14" s="43"/>
      <c r="BS14" s="43"/>
      <c r="BT14" s="43"/>
      <c r="BU14" s="43"/>
      <c r="BV14" s="43"/>
      <c r="BW14" s="43"/>
    </row>
    <row r="15" spans="1:93" x14ac:dyDescent="0.3">
      <c r="A15" s="10"/>
      <c r="B15" t="s">
        <v>68</v>
      </c>
      <c r="C15" s="104" t="s">
        <v>28</v>
      </c>
      <c r="D15" s="118" t="s">
        <v>28</v>
      </c>
      <c r="E15" s="116" t="s">
        <v>28</v>
      </c>
      <c r="F15" s="106" t="s">
        <v>28</v>
      </c>
      <c r="G15" s="106" t="s">
        <v>28</v>
      </c>
      <c r="H15" s="106" t="s">
        <v>28</v>
      </c>
      <c r="I15" s="107" t="s">
        <v>28</v>
      </c>
      <c r="J15" s="106" t="s">
        <v>28</v>
      </c>
      <c r="K15" s="106" t="s">
        <v>28</v>
      </c>
      <c r="L15" s="106" t="s">
        <v>28</v>
      </c>
      <c r="M15" s="106" t="s">
        <v>28</v>
      </c>
      <c r="N15" s="106" t="s">
        <v>28</v>
      </c>
      <c r="O15" s="118" t="s">
        <v>28</v>
      </c>
      <c r="P15" s="118" t="s">
        <v>28</v>
      </c>
      <c r="Q15" s="116" t="s">
        <v>28</v>
      </c>
      <c r="R15" s="106" t="s">
        <v>28</v>
      </c>
      <c r="S15" s="106" t="s">
        <v>28</v>
      </c>
      <c r="T15" s="106" t="s">
        <v>28</v>
      </c>
      <c r="U15" s="107" t="s">
        <v>28</v>
      </c>
      <c r="V15" s="106" t="s">
        <v>28</v>
      </c>
      <c r="W15" s="106" t="s">
        <v>28</v>
      </c>
      <c r="X15" s="106" t="s">
        <v>28</v>
      </c>
      <c r="Y15" s="106" t="s">
        <v>28</v>
      </c>
      <c r="Z15" s="106" t="s">
        <v>28</v>
      </c>
      <c r="AA15" s="118" t="s">
        <v>28</v>
      </c>
      <c r="AB15" s="118" t="s">
        <v>28</v>
      </c>
      <c r="AC15" s="116" t="s">
        <v>28</v>
      </c>
      <c r="AD15" s="106" t="s">
        <v>28</v>
      </c>
      <c r="AE15" s="106" t="s">
        <v>28</v>
      </c>
      <c r="AF15" s="106" t="s">
        <v>28</v>
      </c>
      <c r="AG15" s="107" t="s">
        <v>28</v>
      </c>
      <c r="AH15" s="106" t="s">
        <v>28</v>
      </c>
      <c r="AI15" s="106" t="s">
        <v>28</v>
      </c>
      <c r="AJ15" s="106" t="s">
        <v>28</v>
      </c>
      <c r="AK15" s="106" t="s">
        <v>28</v>
      </c>
      <c r="AL15" s="106" t="s">
        <v>28</v>
      </c>
      <c r="AM15" s="106" t="s">
        <v>28</v>
      </c>
      <c r="AN15" s="106" t="s">
        <v>28</v>
      </c>
      <c r="AO15" s="106" t="s">
        <v>28</v>
      </c>
      <c r="AP15" s="106" t="s">
        <v>28</v>
      </c>
      <c r="AQ15" s="106" t="s">
        <v>28</v>
      </c>
      <c r="AR15" s="106" t="s">
        <v>28</v>
      </c>
      <c r="AS15" s="106" t="s">
        <v>28</v>
      </c>
      <c r="AT15" s="106" t="s">
        <v>28</v>
      </c>
      <c r="AU15" s="104" t="s">
        <v>28</v>
      </c>
      <c r="AV15" s="104" t="s">
        <v>28</v>
      </c>
      <c r="AW15" s="104" t="s">
        <v>28</v>
      </c>
      <c r="AX15" s="104" t="s">
        <v>28</v>
      </c>
      <c r="AY15" s="104" t="s">
        <v>28</v>
      </c>
      <c r="AZ15" s="104" t="s">
        <v>439</v>
      </c>
      <c r="BA15" s="104" t="s">
        <v>439</v>
      </c>
      <c r="BB15" s="104" t="s">
        <v>439</v>
      </c>
      <c r="BC15" s="110" t="s">
        <v>440</v>
      </c>
      <c r="BD15" s="111" t="s">
        <v>28</v>
      </c>
      <c r="BE15" s="111" t="s">
        <v>28</v>
      </c>
      <c r="BF15" s="111" t="s">
        <v>28</v>
      </c>
    </row>
    <row r="16" spans="1:93" x14ac:dyDescent="0.3">
      <c r="A16" s="10"/>
      <c r="B16" t="s">
        <v>75</v>
      </c>
      <c r="C16" s="104">
        <v>0</v>
      </c>
      <c r="D16" s="118">
        <v>364</v>
      </c>
      <c r="E16" s="116">
        <v>0</v>
      </c>
      <c r="F16" s="106" t="s">
        <v>28</v>
      </c>
      <c r="G16" s="106" t="s">
        <v>28</v>
      </c>
      <c r="H16" s="106" t="s">
        <v>28</v>
      </c>
      <c r="I16" s="107">
        <v>0</v>
      </c>
      <c r="J16" s="106">
        <v>0</v>
      </c>
      <c r="K16" s="106">
        <v>0</v>
      </c>
      <c r="L16" s="106" t="s">
        <v>28</v>
      </c>
      <c r="M16" s="106" t="s">
        <v>28</v>
      </c>
      <c r="N16" s="106" t="s">
        <v>28</v>
      </c>
      <c r="O16" s="118" t="s">
        <v>28</v>
      </c>
      <c r="P16" s="118" t="s">
        <v>28</v>
      </c>
      <c r="Q16" s="116" t="s">
        <v>28</v>
      </c>
      <c r="R16" s="106" t="s">
        <v>28</v>
      </c>
      <c r="S16" s="106" t="s">
        <v>28</v>
      </c>
      <c r="T16" s="106" t="s">
        <v>28</v>
      </c>
      <c r="U16" s="107" t="s">
        <v>28</v>
      </c>
      <c r="V16" s="106" t="s">
        <v>28</v>
      </c>
      <c r="W16" s="106" t="s">
        <v>28</v>
      </c>
      <c r="X16" s="106" t="s">
        <v>28</v>
      </c>
      <c r="Y16" s="106" t="s">
        <v>28</v>
      </c>
      <c r="Z16" s="106" t="s">
        <v>28</v>
      </c>
      <c r="AA16" s="118" t="s">
        <v>28</v>
      </c>
      <c r="AB16" s="118" t="s">
        <v>28</v>
      </c>
      <c r="AC16" s="116" t="s">
        <v>28</v>
      </c>
      <c r="AD16" s="106" t="s">
        <v>28</v>
      </c>
      <c r="AE16" s="106" t="s">
        <v>28</v>
      </c>
      <c r="AF16" s="106" t="s">
        <v>28</v>
      </c>
      <c r="AG16" s="107" t="s">
        <v>28</v>
      </c>
      <c r="AH16" s="106" t="s">
        <v>28</v>
      </c>
      <c r="AI16" s="106" t="s">
        <v>28</v>
      </c>
      <c r="AJ16" s="106" t="s">
        <v>28</v>
      </c>
      <c r="AK16" s="106" t="s">
        <v>28</v>
      </c>
      <c r="AL16" s="106" t="s">
        <v>28</v>
      </c>
      <c r="AM16" s="106" t="s">
        <v>28</v>
      </c>
      <c r="AN16" s="106" t="s">
        <v>28</v>
      </c>
      <c r="AO16" s="106" t="s">
        <v>28</v>
      </c>
      <c r="AP16" s="106" t="s">
        <v>28</v>
      </c>
      <c r="AQ16" s="106" t="s">
        <v>28</v>
      </c>
      <c r="AR16" s="106" t="s">
        <v>28</v>
      </c>
      <c r="AS16" s="106" t="s">
        <v>28</v>
      </c>
      <c r="AT16" s="106" t="s">
        <v>28</v>
      </c>
      <c r="AU16" s="104" t="s">
        <v>28</v>
      </c>
      <c r="AV16" s="104" t="s">
        <v>28</v>
      </c>
      <c r="AW16" s="104" t="s">
        <v>28</v>
      </c>
      <c r="AX16" s="104" t="s">
        <v>28</v>
      </c>
      <c r="AY16" s="104" t="s">
        <v>28</v>
      </c>
      <c r="AZ16" s="104" t="s">
        <v>28</v>
      </c>
      <c r="BA16" s="104" t="s">
        <v>439</v>
      </c>
      <c r="BB16" s="104" t="s">
        <v>439</v>
      </c>
      <c r="BC16" s="110" t="s">
        <v>440</v>
      </c>
      <c r="BD16" s="111">
        <v>0</v>
      </c>
      <c r="BE16" s="111" t="s">
        <v>28</v>
      </c>
      <c r="BF16" s="111" t="s">
        <v>28</v>
      </c>
    </row>
    <row r="17" spans="1:58" x14ac:dyDescent="0.3">
      <c r="A17" s="10"/>
      <c r="B17" t="s">
        <v>67</v>
      </c>
      <c r="C17" s="104">
        <v>0</v>
      </c>
      <c r="D17" s="118">
        <v>113</v>
      </c>
      <c r="E17" s="116">
        <v>0</v>
      </c>
      <c r="F17" s="106" t="s">
        <v>28</v>
      </c>
      <c r="G17" s="106" t="s">
        <v>28</v>
      </c>
      <c r="H17" s="106" t="s">
        <v>28</v>
      </c>
      <c r="I17" s="107">
        <v>0</v>
      </c>
      <c r="J17" s="106">
        <v>0</v>
      </c>
      <c r="K17" s="106">
        <v>0</v>
      </c>
      <c r="L17" s="106" t="s">
        <v>28</v>
      </c>
      <c r="M17" s="106" t="s">
        <v>28</v>
      </c>
      <c r="N17" s="106" t="s">
        <v>28</v>
      </c>
      <c r="O17" s="118">
        <v>0</v>
      </c>
      <c r="P17" s="118">
        <v>140</v>
      </c>
      <c r="Q17" s="116">
        <v>0</v>
      </c>
      <c r="R17" s="106" t="s">
        <v>28</v>
      </c>
      <c r="S17" s="106" t="s">
        <v>28</v>
      </c>
      <c r="T17" s="106" t="s">
        <v>28</v>
      </c>
      <c r="U17" s="107">
        <v>0</v>
      </c>
      <c r="V17" s="106">
        <v>0</v>
      </c>
      <c r="W17" s="106">
        <v>0</v>
      </c>
      <c r="X17" s="106" t="s">
        <v>28</v>
      </c>
      <c r="Y17" s="106" t="s">
        <v>28</v>
      </c>
      <c r="Z17" s="106" t="s">
        <v>28</v>
      </c>
      <c r="AA17" s="118">
        <v>0</v>
      </c>
      <c r="AB17" s="118">
        <v>141</v>
      </c>
      <c r="AC17" s="116">
        <v>0</v>
      </c>
      <c r="AD17" s="106" t="s">
        <v>28</v>
      </c>
      <c r="AE17" s="106" t="s">
        <v>28</v>
      </c>
      <c r="AF17" s="106" t="s">
        <v>28</v>
      </c>
      <c r="AG17" s="107">
        <v>0</v>
      </c>
      <c r="AH17" s="106">
        <v>0</v>
      </c>
      <c r="AI17" s="106">
        <v>0</v>
      </c>
      <c r="AJ17" s="106" t="s">
        <v>28</v>
      </c>
      <c r="AK17" s="106" t="s">
        <v>28</v>
      </c>
      <c r="AL17" s="106" t="s">
        <v>28</v>
      </c>
      <c r="AM17" s="106" t="s">
        <v>28</v>
      </c>
      <c r="AN17" s="106" t="s">
        <v>28</v>
      </c>
      <c r="AO17" s="106" t="s">
        <v>28</v>
      </c>
      <c r="AP17" s="106" t="s">
        <v>28</v>
      </c>
      <c r="AQ17" s="106" t="s">
        <v>28</v>
      </c>
      <c r="AR17" s="106" t="s">
        <v>28</v>
      </c>
      <c r="AS17" s="106" t="s">
        <v>28</v>
      </c>
      <c r="AT17" s="106" t="s">
        <v>28</v>
      </c>
      <c r="AU17" s="104" t="s">
        <v>28</v>
      </c>
      <c r="AV17" s="104" t="s">
        <v>28</v>
      </c>
      <c r="AW17" s="104" t="s">
        <v>28</v>
      </c>
      <c r="AX17" s="104" t="s">
        <v>28</v>
      </c>
      <c r="AY17" s="104" t="s">
        <v>28</v>
      </c>
      <c r="AZ17" s="104" t="s">
        <v>28</v>
      </c>
      <c r="BA17" s="104" t="s">
        <v>28</v>
      </c>
      <c r="BB17" s="104" t="s">
        <v>28</v>
      </c>
      <c r="BC17" s="110" t="s">
        <v>28</v>
      </c>
      <c r="BD17" s="111">
        <v>0</v>
      </c>
      <c r="BE17" s="111">
        <v>0</v>
      </c>
      <c r="BF17" s="111">
        <v>0</v>
      </c>
    </row>
    <row r="18" spans="1:58" x14ac:dyDescent="0.3">
      <c r="A18" s="10"/>
      <c r="B18" t="s">
        <v>66</v>
      </c>
      <c r="C18" s="104" t="s">
        <v>28</v>
      </c>
      <c r="D18" s="118" t="s">
        <v>28</v>
      </c>
      <c r="E18" s="116" t="s">
        <v>28</v>
      </c>
      <c r="F18" s="106" t="s">
        <v>28</v>
      </c>
      <c r="G18" s="106" t="s">
        <v>28</v>
      </c>
      <c r="H18" s="106" t="s">
        <v>28</v>
      </c>
      <c r="I18" s="107" t="s">
        <v>28</v>
      </c>
      <c r="J18" s="106" t="s">
        <v>28</v>
      </c>
      <c r="K18" s="106" t="s">
        <v>28</v>
      </c>
      <c r="L18" s="106" t="s">
        <v>28</v>
      </c>
      <c r="M18" s="106" t="s">
        <v>28</v>
      </c>
      <c r="N18" s="106" t="s">
        <v>28</v>
      </c>
      <c r="O18" s="118" t="s">
        <v>28</v>
      </c>
      <c r="P18" s="118" t="s">
        <v>28</v>
      </c>
      <c r="Q18" s="116" t="s">
        <v>28</v>
      </c>
      <c r="R18" s="106" t="s">
        <v>28</v>
      </c>
      <c r="S18" s="106" t="s">
        <v>28</v>
      </c>
      <c r="T18" s="106" t="s">
        <v>28</v>
      </c>
      <c r="U18" s="107" t="s">
        <v>28</v>
      </c>
      <c r="V18" s="106" t="s">
        <v>28</v>
      </c>
      <c r="W18" s="106" t="s">
        <v>28</v>
      </c>
      <c r="X18" s="106" t="s">
        <v>28</v>
      </c>
      <c r="Y18" s="106" t="s">
        <v>28</v>
      </c>
      <c r="Z18" s="106" t="s">
        <v>28</v>
      </c>
      <c r="AA18" s="118" t="s">
        <v>28</v>
      </c>
      <c r="AB18" s="118" t="s">
        <v>28</v>
      </c>
      <c r="AC18" s="116" t="s">
        <v>28</v>
      </c>
      <c r="AD18" s="106" t="s">
        <v>28</v>
      </c>
      <c r="AE18" s="106" t="s">
        <v>28</v>
      </c>
      <c r="AF18" s="106" t="s">
        <v>28</v>
      </c>
      <c r="AG18" s="107" t="s">
        <v>28</v>
      </c>
      <c r="AH18" s="106" t="s">
        <v>28</v>
      </c>
      <c r="AI18" s="106" t="s">
        <v>28</v>
      </c>
      <c r="AJ18" s="106" t="s">
        <v>28</v>
      </c>
      <c r="AK18" s="106" t="s">
        <v>28</v>
      </c>
      <c r="AL18" s="106" t="s">
        <v>28</v>
      </c>
      <c r="AM18" s="106">
        <v>0.27184601429999999</v>
      </c>
      <c r="AN18" s="106">
        <v>0.44822238330000003</v>
      </c>
      <c r="AO18" s="106">
        <v>0.10711830880000001</v>
      </c>
      <c r="AP18" s="106">
        <v>1.8755272297000001</v>
      </c>
      <c r="AQ18" s="106">
        <v>0.45901675790000002</v>
      </c>
      <c r="AR18" s="106">
        <v>1.8580344492</v>
      </c>
      <c r="AS18" s="106">
        <v>0.3604850691</v>
      </c>
      <c r="AT18" s="106">
        <v>9.5767961290999999</v>
      </c>
      <c r="AU18" s="104" t="s">
        <v>28</v>
      </c>
      <c r="AV18" s="104" t="s">
        <v>28</v>
      </c>
      <c r="AW18" s="104" t="s">
        <v>28</v>
      </c>
      <c r="AX18" s="104" t="s">
        <v>28</v>
      </c>
      <c r="AY18" s="104" t="s">
        <v>28</v>
      </c>
      <c r="AZ18" s="104" t="s">
        <v>439</v>
      </c>
      <c r="BA18" s="104" t="s">
        <v>439</v>
      </c>
      <c r="BB18" s="104" t="s">
        <v>439</v>
      </c>
      <c r="BC18" s="110" t="s">
        <v>440</v>
      </c>
      <c r="BD18" s="111" t="s">
        <v>28</v>
      </c>
      <c r="BE18" s="111" t="s">
        <v>28</v>
      </c>
      <c r="BF18" s="111" t="s">
        <v>28</v>
      </c>
    </row>
    <row r="19" spans="1:58" x14ac:dyDescent="0.3">
      <c r="A19" s="10"/>
      <c r="B19" t="s">
        <v>69</v>
      </c>
      <c r="C19" s="104" t="s">
        <v>28</v>
      </c>
      <c r="D19" s="118" t="s">
        <v>28</v>
      </c>
      <c r="E19" s="116" t="s">
        <v>28</v>
      </c>
      <c r="F19" s="106" t="s">
        <v>28</v>
      </c>
      <c r="G19" s="106" t="s">
        <v>28</v>
      </c>
      <c r="H19" s="106" t="s">
        <v>28</v>
      </c>
      <c r="I19" s="107" t="s">
        <v>28</v>
      </c>
      <c r="J19" s="106" t="s">
        <v>28</v>
      </c>
      <c r="K19" s="106" t="s">
        <v>28</v>
      </c>
      <c r="L19" s="106" t="s">
        <v>28</v>
      </c>
      <c r="M19" s="106" t="s">
        <v>28</v>
      </c>
      <c r="N19" s="106" t="s">
        <v>28</v>
      </c>
      <c r="O19" s="118" t="s">
        <v>28</v>
      </c>
      <c r="P19" s="118" t="s">
        <v>28</v>
      </c>
      <c r="Q19" s="116" t="s">
        <v>28</v>
      </c>
      <c r="R19" s="106" t="s">
        <v>28</v>
      </c>
      <c r="S19" s="106" t="s">
        <v>28</v>
      </c>
      <c r="T19" s="106" t="s">
        <v>28</v>
      </c>
      <c r="U19" s="107" t="s">
        <v>28</v>
      </c>
      <c r="V19" s="106" t="s">
        <v>28</v>
      </c>
      <c r="W19" s="106" t="s">
        <v>28</v>
      </c>
      <c r="X19" s="106" t="s">
        <v>28</v>
      </c>
      <c r="Y19" s="106" t="s">
        <v>28</v>
      </c>
      <c r="Z19" s="106" t="s">
        <v>28</v>
      </c>
      <c r="AA19" s="118" t="s">
        <v>28</v>
      </c>
      <c r="AB19" s="118" t="s">
        <v>28</v>
      </c>
      <c r="AC19" s="116" t="s">
        <v>28</v>
      </c>
      <c r="AD19" s="106" t="s">
        <v>28</v>
      </c>
      <c r="AE19" s="106" t="s">
        <v>28</v>
      </c>
      <c r="AF19" s="106" t="s">
        <v>28</v>
      </c>
      <c r="AG19" s="107" t="s">
        <v>28</v>
      </c>
      <c r="AH19" s="106" t="s">
        <v>28</v>
      </c>
      <c r="AI19" s="106" t="s">
        <v>28</v>
      </c>
      <c r="AJ19" s="106" t="s">
        <v>28</v>
      </c>
      <c r="AK19" s="106" t="s">
        <v>28</v>
      </c>
      <c r="AL19" s="106" t="s">
        <v>28</v>
      </c>
      <c r="AM19" s="106">
        <v>0.80875277919999999</v>
      </c>
      <c r="AN19" s="106">
        <v>0.85013302209999997</v>
      </c>
      <c r="AO19" s="106">
        <v>0.22828786130000001</v>
      </c>
      <c r="AP19" s="106">
        <v>3.16585451</v>
      </c>
      <c r="AQ19" s="106">
        <v>0.38180041980000001</v>
      </c>
      <c r="AR19" s="106">
        <v>0.55616512760000003</v>
      </c>
      <c r="AS19" s="106">
        <v>0.1493478698</v>
      </c>
      <c r="AT19" s="106">
        <v>2.0711353273999999</v>
      </c>
      <c r="AU19" s="104" t="s">
        <v>28</v>
      </c>
      <c r="AV19" s="104" t="s">
        <v>28</v>
      </c>
      <c r="AW19" s="104" t="s">
        <v>28</v>
      </c>
      <c r="AX19" s="104" t="s">
        <v>28</v>
      </c>
      <c r="AY19" s="104" t="s">
        <v>28</v>
      </c>
      <c r="AZ19" s="104" t="s">
        <v>439</v>
      </c>
      <c r="BA19" s="104" t="s">
        <v>439</v>
      </c>
      <c r="BB19" s="104" t="s">
        <v>439</v>
      </c>
      <c r="BC19" s="110" t="s">
        <v>440</v>
      </c>
      <c r="BD19" s="111" t="s">
        <v>28</v>
      </c>
      <c r="BE19" s="111" t="s">
        <v>28</v>
      </c>
      <c r="BF19" s="111" t="s">
        <v>28</v>
      </c>
    </row>
    <row r="20" spans="1:58" x14ac:dyDescent="0.3">
      <c r="A20" s="10"/>
      <c r="B20" t="s">
        <v>65</v>
      </c>
      <c r="C20" s="104" t="s">
        <v>28</v>
      </c>
      <c r="D20" s="118" t="s">
        <v>28</v>
      </c>
      <c r="E20" s="116" t="s">
        <v>28</v>
      </c>
      <c r="F20" s="106" t="s">
        <v>28</v>
      </c>
      <c r="G20" s="106" t="s">
        <v>28</v>
      </c>
      <c r="H20" s="106" t="s">
        <v>28</v>
      </c>
      <c r="I20" s="107" t="s">
        <v>28</v>
      </c>
      <c r="J20" s="106" t="s">
        <v>28</v>
      </c>
      <c r="K20" s="106" t="s">
        <v>28</v>
      </c>
      <c r="L20" s="106" t="s">
        <v>28</v>
      </c>
      <c r="M20" s="106" t="s">
        <v>28</v>
      </c>
      <c r="N20" s="106" t="s">
        <v>28</v>
      </c>
      <c r="O20" s="118" t="s">
        <v>28</v>
      </c>
      <c r="P20" s="118" t="s">
        <v>28</v>
      </c>
      <c r="Q20" s="116" t="s">
        <v>28</v>
      </c>
      <c r="R20" s="106" t="s">
        <v>28</v>
      </c>
      <c r="S20" s="106" t="s">
        <v>28</v>
      </c>
      <c r="T20" s="106" t="s">
        <v>28</v>
      </c>
      <c r="U20" s="107" t="s">
        <v>28</v>
      </c>
      <c r="V20" s="106" t="s">
        <v>28</v>
      </c>
      <c r="W20" s="106" t="s">
        <v>28</v>
      </c>
      <c r="X20" s="106" t="s">
        <v>28</v>
      </c>
      <c r="Y20" s="106" t="s">
        <v>28</v>
      </c>
      <c r="Z20" s="106" t="s">
        <v>28</v>
      </c>
      <c r="AA20" s="118">
        <v>6</v>
      </c>
      <c r="AB20" s="118">
        <v>657</v>
      </c>
      <c r="AC20" s="116" t="s">
        <v>28</v>
      </c>
      <c r="AD20" s="106" t="s">
        <v>28</v>
      </c>
      <c r="AE20" s="106" t="s">
        <v>28</v>
      </c>
      <c r="AF20" s="106" t="s">
        <v>28</v>
      </c>
      <c r="AG20" s="107">
        <v>0.91324200909999997</v>
      </c>
      <c r="AH20" s="106">
        <v>0.41028374020000002</v>
      </c>
      <c r="AI20" s="106">
        <v>2.0327663163</v>
      </c>
      <c r="AJ20" s="106" t="s">
        <v>28</v>
      </c>
      <c r="AK20" s="106" t="s">
        <v>28</v>
      </c>
      <c r="AL20" s="106" t="s">
        <v>28</v>
      </c>
      <c r="AM20" s="106" t="s">
        <v>28</v>
      </c>
      <c r="AN20" s="106" t="s">
        <v>28</v>
      </c>
      <c r="AO20" s="106" t="s">
        <v>28</v>
      </c>
      <c r="AP20" s="106" t="s">
        <v>28</v>
      </c>
      <c r="AQ20" s="106" t="s">
        <v>28</v>
      </c>
      <c r="AR20" s="106" t="s">
        <v>28</v>
      </c>
      <c r="AS20" s="106" t="s">
        <v>28</v>
      </c>
      <c r="AT20" s="106" t="s">
        <v>28</v>
      </c>
      <c r="AU20" s="104" t="s">
        <v>28</v>
      </c>
      <c r="AV20" s="104" t="s">
        <v>28</v>
      </c>
      <c r="AW20" s="104" t="s">
        <v>28</v>
      </c>
      <c r="AX20" s="104" t="s">
        <v>28</v>
      </c>
      <c r="AY20" s="104" t="s">
        <v>28</v>
      </c>
      <c r="AZ20" s="104" t="s">
        <v>439</v>
      </c>
      <c r="BA20" s="104" t="s">
        <v>439</v>
      </c>
      <c r="BB20" s="104" t="s">
        <v>28</v>
      </c>
      <c r="BC20" s="110" t="s">
        <v>440</v>
      </c>
      <c r="BD20" s="111" t="s">
        <v>28</v>
      </c>
      <c r="BE20" s="111" t="s">
        <v>28</v>
      </c>
      <c r="BF20" s="111">
        <v>6</v>
      </c>
    </row>
    <row r="21" spans="1:58" x14ac:dyDescent="0.3">
      <c r="A21" s="10"/>
      <c r="B21" t="s">
        <v>64</v>
      </c>
      <c r="C21" s="104">
        <v>0</v>
      </c>
      <c r="D21" s="118">
        <v>163</v>
      </c>
      <c r="E21" s="116">
        <v>0</v>
      </c>
      <c r="F21" s="106" t="s">
        <v>28</v>
      </c>
      <c r="G21" s="106" t="s">
        <v>28</v>
      </c>
      <c r="H21" s="106" t="s">
        <v>28</v>
      </c>
      <c r="I21" s="107">
        <v>0</v>
      </c>
      <c r="J21" s="106">
        <v>0</v>
      </c>
      <c r="K21" s="106">
        <v>0</v>
      </c>
      <c r="L21" s="106" t="s">
        <v>28</v>
      </c>
      <c r="M21" s="106" t="s">
        <v>28</v>
      </c>
      <c r="N21" s="106" t="s">
        <v>28</v>
      </c>
      <c r="O21" s="118">
        <v>0</v>
      </c>
      <c r="P21" s="118">
        <v>190</v>
      </c>
      <c r="Q21" s="116">
        <v>0</v>
      </c>
      <c r="R21" s="106" t="s">
        <v>28</v>
      </c>
      <c r="S21" s="106" t="s">
        <v>28</v>
      </c>
      <c r="T21" s="106" t="s">
        <v>28</v>
      </c>
      <c r="U21" s="107">
        <v>0</v>
      </c>
      <c r="V21" s="106">
        <v>0</v>
      </c>
      <c r="W21" s="106">
        <v>0</v>
      </c>
      <c r="X21" s="106" t="s">
        <v>28</v>
      </c>
      <c r="Y21" s="106" t="s">
        <v>28</v>
      </c>
      <c r="Z21" s="106" t="s">
        <v>28</v>
      </c>
      <c r="AA21" s="118">
        <v>0</v>
      </c>
      <c r="AB21" s="118">
        <v>181</v>
      </c>
      <c r="AC21" s="116">
        <v>0</v>
      </c>
      <c r="AD21" s="106" t="s">
        <v>28</v>
      </c>
      <c r="AE21" s="106" t="s">
        <v>28</v>
      </c>
      <c r="AF21" s="106" t="s">
        <v>28</v>
      </c>
      <c r="AG21" s="107">
        <v>0</v>
      </c>
      <c r="AH21" s="106">
        <v>0</v>
      </c>
      <c r="AI21" s="106">
        <v>0</v>
      </c>
      <c r="AJ21" s="106" t="s">
        <v>28</v>
      </c>
      <c r="AK21" s="106" t="s">
        <v>28</v>
      </c>
      <c r="AL21" s="106" t="s">
        <v>28</v>
      </c>
      <c r="AM21" s="106" t="s">
        <v>28</v>
      </c>
      <c r="AN21" s="106" t="s">
        <v>28</v>
      </c>
      <c r="AO21" s="106" t="s">
        <v>28</v>
      </c>
      <c r="AP21" s="106" t="s">
        <v>28</v>
      </c>
      <c r="AQ21" s="106" t="s">
        <v>28</v>
      </c>
      <c r="AR21" s="106" t="s">
        <v>28</v>
      </c>
      <c r="AS21" s="106" t="s">
        <v>28</v>
      </c>
      <c r="AT21" s="106" t="s">
        <v>28</v>
      </c>
      <c r="AU21" s="104" t="s">
        <v>28</v>
      </c>
      <c r="AV21" s="104" t="s">
        <v>28</v>
      </c>
      <c r="AW21" s="104" t="s">
        <v>28</v>
      </c>
      <c r="AX21" s="104" t="s">
        <v>28</v>
      </c>
      <c r="AY21" s="104" t="s">
        <v>28</v>
      </c>
      <c r="AZ21" s="104" t="s">
        <v>28</v>
      </c>
      <c r="BA21" s="104" t="s">
        <v>28</v>
      </c>
      <c r="BB21" s="104" t="s">
        <v>28</v>
      </c>
      <c r="BC21" s="110" t="s">
        <v>28</v>
      </c>
      <c r="BD21" s="111">
        <v>0</v>
      </c>
      <c r="BE21" s="111">
        <v>0</v>
      </c>
      <c r="BF21" s="111">
        <v>0</v>
      </c>
    </row>
    <row r="22" spans="1:58" x14ac:dyDescent="0.3">
      <c r="A22" s="10"/>
      <c r="B22" t="s">
        <v>204</v>
      </c>
      <c r="C22" s="104" t="s">
        <v>28</v>
      </c>
      <c r="D22" s="118" t="s">
        <v>28</v>
      </c>
      <c r="E22" s="116" t="s">
        <v>28</v>
      </c>
      <c r="F22" s="106" t="s">
        <v>28</v>
      </c>
      <c r="G22" s="106" t="s">
        <v>28</v>
      </c>
      <c r="H22" s="106" t="s">
        <v>28</v>
      </c>
      <c r="I22" s="107" t="s">
        <v>28</v>
      </c>
      <c r="J22" s="106" t="s">
        <v>28</v>
      </c>
      <c r="K22" s="106" t="s">
        <v>28</v>
      </c>
      <c r="L22" s="106" t="s">
        <v>28</v>
      </c>
      <c r="M22" s="106" t="s">
        <v>28</v>
      </c>
      <c r="N22" s="106" t="s">
        <v>28</v>
      </c>
      <c r="O22" s="118" t="s">
        <v>28</v>
      </c>
      <c r="P22" s="118" t="s">
        <v>28</v>
      </c>
      <c r="Q22" s="116" t="s">
        <v>28</v>
      </c>
      <c r="R22" s="106" t="s">
        <v>28</v>
      </c>
      <c r="S22" s="106" t="s">
        <v>28</v>
      </c>
      <c r="T22" s="106" t="s">
        <v>28</v>
      </c>
      <c r="U22" s="107" t="s">
        <v>28</v>
      </c>
      <c r="V22" s="106" t="s">
        <v>28</v>
      </c>
      <c r="W22" s="106" t="s">
        <v>28</v>
      </c>
      <c r="X22" s="106" t="s">
        <v>28</v>
      </c>
      <c r="Y22" s="106" t="s">
        <v>28</v>
      </c>
      <c r="Z22" s="106" t="s">
        <v>28</v>
      </c>
      <c r="AA22" s="118" t="s">
        <v>28</v>
      </c>
      <c r="AB22" s="118" t="s">
        <v>28</v>
      </c>
      <c r="AC22" s="116" t="s">
        <v>28</v>
      </c>
      <c r="AD22" s="106" t="s">
        <v>28</v>
      </c>
      <c r="AE22" s="106" t="s">
        <v>28</v>
      </c>
      <c r="AF22" s="106" t="s">
        <v>28</v>
      </c>
      <c r="AG22" s="107" t="s">
        <v>28</v>
      </c>
      <c r="AH22" s="106" t="s">
        <v>28</v>
      </c>
      <c r="AI22" s="106" t="s">
        <v>28</v>
      </c>
      <c r="AJ22" s="106" t="s">
        <v>28</v>
      </c>
      <c r="AK22" s="106" t="s">
        <v>28</v>
      </c>
      <c r="AL22" s="106" t="s">
        <v>28</v>
      </c>
      <c r="AM22" s="106" t="s">
        <v>28</v>
      </c>
      <c r="AN22" s="106" t="s">
        <v>28</v>
      </c>
      <c r="AO22" s="106" t="s">
        <v>28</v>
      </c>
      <c r="AP22" s="106" t="s">
        <v>28</v>
      </c>
      <c r="AQ22" s="106" t="s">
        <v>28</v>
      </c>
      <c r="AR22" s="106" t="s">
        <v>28</v>
      </c>
      <c r="AS22" s="106" t="s">
        <v>28</v>
      </c>
      <c r="AT22" s="106" t="s">
        <v>28</v>
      </c>
      <c r="AU22" s="104" t="s">
        <v>28</v>
      </c>
      <c r="AV22" s="104" t="s">
        <v>28</v>
      </c>
      <c r="AW22" s="104" t="s">
        <v>28</v>
      </c>
      <c r="AX22" s="104" t="s">
        <v>28</v>
      </c>
      <c r="AY22" s="104" t="s">
        <v>28</v>
      </c>
      <c r="AZ22" s="104" t="s">
        <v>439</v>
      </c>
      <c r="BA22" s="104" t="s">
        <v>439</v>
      </c>
      <c r="BB22" s="104" t="s">
        <v>439</v>
      </c>
      <c r="BC22" s="110" t="s">
        <v>440</v>
      </c>
      <c r="BD22" s="111" t="s">
        <v>28</v>
      </c>
      <c r="BE22" s="111" t="s">
        <v>28</v>
      </c>
      <c r="BF22" s="111" t="s">
        <v>28</v>
      </c>
    </row>
    <row r="23" spans="1:58" x14ac:dyDescent="0.3">
      <c r="A23" s="10"/>
      <c r="B23" t="s">
        <v>74</v>
      </c>
      <c r="C23" s="104">
        <v>6</v>
      </c>
      <c r="D23" s="118">
        <v>483</v>
      </c>
      <c r="E23" s="116">
        <v>1.2224750793000001</v>
      </c>
      <c r="F23" s="106">
        <v>0.548008049</v>
      </c>
      <c r="G23" s="106">
        <v>2.7270499445</v>
      </c>
      <c r="H23" s="106">
        <v>0.95973646530000001</v>
      </c>
      <c r="I23" s="107">
        <v>1.2422360247999999</v>
      </c>
      <c r="J23" s="106">
        <v>0.55808782050000005</v>
      </c>
      <c r="K23" s="106">
        <v>2.7650672253000002</v>
      </c>
      <c r="L23" s="106">
        <v>1.0208815918</v>
      </c>
      <c r="M23" s="106">
        <v>0.4576382282</v>
      </c>
      <c r="N23" s="106">
        <v>2.2773430192999999</v>
      </c>
      <c r="O23" s="118" t="s">
        <v>28</v>
      </c>
      <c r="P23" s="118" t="s">
        <v>28</v>
      </c>
      <c r="Q23" s="116" t="s">
        <v>28</v>
      </c>
      <c r="R23" s="106" t="s">
        <v>28</v>
      </c>
      <c r="S23" s="106" t="s">
        <v>28</v>
      </c>
      <c r="T23" s="106" t="s">
        <v>28</v>
      </c>
      <c r="U23" s="107" t="s">
        <v>28</v>
      </c>
      <c r="V23" s="106" t="s">
        <v>28</v>
      </c>
      <c r="W23" s="106" t="s">
        <v>28</v>
      </c>
      <c r="X23" s="106" t="s">
        <v>28</v>
      </c>
      <c r="Y23" s="106" t="s">
        <v>28</v>
      </c>
      <c r="Z23" s="106" t="s">
        <v>28</v>
      </c>
      <c r="AA23" s="118" t="s">
        <v>28</v>
      </c>
      <c r="AB23" s="118" t="s">
        <v>28</v>
      </c>
      <c r="AC23" s="116" t="s">
        <v>28</v>
      </c>
      <c r="AD23" s="106" t="s">
        <v>28</v>
      </c>
      <c r="AE23" s="106" t="s">
        <v>28</v>
      </c>
      <c r="AF23" s="106" t="s">
        <v>28</v>
      </c>
      <c r="AG23" s="107" t="s">
        <v>28</v>
      </c>
      <c r="AH23" s="106" t="s">
        <v>28</v>
      </c>
      <c r="AI23" s="106" t="s">
        <v>28</v>
      </c>
      <c r="AJ23" s="106" t="s">
        <v>28</v>
      </c>
      <c r="AK23" s="106" t="s">
        <v>28</v>
      </c>
      <c r="AL23" s="106" t="s">
        <v>28</v>
      </c>
      <c r="AM23" s="106">
        <v>0.3266950669</v>
      </c>
      <c r="AN23" s="106">
        <v>0.4885708319</v>
      </c>
      <c r="AO23" s="106">
        <v>0.11676071590000001</v>
      </c>
      <c r="AP23" s="106">
        <v>2.0443644593000001</v>
      </c>
      <c r="AQ23" s="106">
        <v>0.45651128969999999</v>
      </c>
      <c r="AR23" s="106">
        <v>0.63706695170000005</v>
      </c>
      <c r="AS23" s="106">
        <v>0.19442688329999999</v>
      </c>
      <c r="AT23" s="106">
        <v>2.0874392166</v>
      </c>
      <c r="AU23" s="104" t="s">
        <v>28</v>
      </c>
      <c r="AV23" s="104" t="s">
        <v>28</v>
      </c>
      <c r="AW23" s="104" t="s">
        <v>28</v>
      </c>
      <c r="AX23" s="104" t="s">
        <v>28</v>
      </c>
      <c r="AY23" s="104" t="s">
        <v>28</v>
      </c>
      <c r="AZ23" s="104" t="s">
        <v>28</v>
      </c>
      <c r="BA23" s="104" t="s">
        <v>439</v>
      </c>
      <c r="BB23" s="104" t="s">
        <v>439</v>
      </c>
      <c r="BC23" s="110" t="s">
        <v>440</v>
      </c>
      <c r="BD23" s="111">
        <v>6</v>
      </c>
      <c r="BE23" s="111" t="s">
        <v>28</v>
      </c>
      <c r="BF23" s="111" t="s">
        <v>28</v>
      </c>
    </row>
    <row r="24" spans="1:58" x14ac:dyDescent="0.3">
      <c r="A24" s="10"/>
      <c r="B24" t="s">
        <v>181</v>
      </c>
      <c r="C24" s="104" t="s">
        <v>28</v>
      </c>
      <c r="D24" s="118" t="s">
        <v>28</v>
      </c>
      <c r="E24" s="116" t="s">
        <v>28</v>
      </c>
      <c r="F24" s="106" t="s">
        <v>28</v>
      </c>
      <c r="G24" s="106" t="s">
        <v>28</v>
      </c>
      <c r="H24" s="106" t="s">
        <v>28</v>
      </c>
      <c r="I24" s="107" t="s">
        <v>28</v>
      </c>
      <c r="J24" s="106" t="s">
        <v>28</v>
      </c>
      <c r="K24" s="106" t="s">
        <v>28</v>
      </c>
      <c r="L24" s="106" t="s">
        <v>28</v>
      </c>
      <c r="M24" s="106" t="s">
        <v>28</v>
      </c>
      <c r="N24" s="106" t="s">
        <v>28</v>
      </c>
      <c r="O24" s="118">
        <v>6</v>
      </c>
      <c r="P24" s="118">
        <v>768</v>
      </c>
      <c r="Q24" s="116">
        <v>0.75733065290000001</v>
      </c>
      <c r="R24" s="106">
        <v>0.33958076190000003</v>
      </c>
      <c r="S24" s="106">
        <v>1.6889935535</v>
      </c>
      <c r="T24" s="106">
        <v>0.46322292339999999</v>
      </c>
      <c r="U24" s="107">
        <v>0.78125</v>
      </c>
      <c r="V24" s="106">
        <v>0.35098491840000001</v>
      </c>
      <c r="W24" s="106">
        <v>1.7389680596999999</v>
      </c>
      <c r="X24" s="106">
        <v>0.74067357440000003</v>
      </c>
      <c r="Y24" s="106">
        <v>0.33211186660000003</v>
      </c>
      <c r="Z24" s="106">
        <v>1.6518450531</v>
      </c>
      <c r="AA24" s="118">
        <v>10</v>
      </c>
      <c r="AB24" s="118">
        <v>971</v>
      </c>
      <c r="AC24" s="116">
        <v>0.9906256672</v>
      </c>
      <c r="AD24" s="106">
        <v>0.53185230859999999</v>
      </c>
      <c r="AE24" s="106">
        <v>1.8451348179</v>
      </c>
      <c r="AF24" s="106">
        <v>0.91670456099999997</v>
      </c>
      <c r="AG24" s="107">
        <v>1.0298661173999999</v>
      </c>
      <c r="AH24" s="106">
        <v>0.55412431529999995</v>
      </c>
      <c r="AI24" s="106">
        <v>1.9140546454</v>
      </c>
      <c r="AJ24" s="106">
        <v>0.96735570329999998</v>
      </c>
      <c r="AK24" s="106">
        <v>0.51935900820000003</v>
      </c>
      <c r="AL24" s="106">
        <v>1.8017922901000001</v>
      </c>
      <c r="AM24" s="106">
        <v>0.60305053549999998</v>
      </c>
      <c r="AN24" s="106">
        <v>1.3080490845999999</v>
      </c>
      <c r="AO24" s="106">
        <v>0.4754063831</v>
      </c>
      <c r="AP24" s="106">
        <v>3.5990101699000001</v>
      </c>
      <c r="AQ24" s="106">
        <v>0.60234824170000001</v>
      </c>
      <c r="AR24" s="106">
        <v>1.4454513858</v>
      </c>
      <c r="AS24" s="106">
        <v>0.3615037156</v>
      </c>
      <c r="AT24" s="106">
        <v>5.7795525149999998</v>
      </c>
      <c r="AU24" s="104" t="s">
        <v>28</v>
      </c>
      <c r="AV24" s="104" t="s">
        <v>28</v>
      </c>
      <c r="AW24" s="104" t="s">
        <v>28</v>
      </c>
      <c r="AX24" s="104" t="s">
        <v>28</v>
      </c>
      <c r="AY24" s="104" t="s">
        <v>28</v>
      </c>
      <c r="AZ24" s="104" t="s">
        <v>439</v>
      </c>
      <c r="BA24" s="104" t="s">
        <v>28</v>
      </c>
      <c r="BB24" s="104" t="s">
        <v>28</v>
      </c>
      <c r="BC24" s="110" t="s">
        <v>440</v>
      </c>
      <c r="BD24" s="111" t="s">
        <v>28</v>
      </c>
      <c r="BE24" s="111">
        <v>6</v>
      </c>
      <c r="BF24" s="111">
        <v>10</v>
      </c>
    </row>
    <row r="25" spans="1:58" x14ac:dyDescent="0.3">
      <c r="A25" s="10"/>
      <c r="B25" t="s">
        <v>70</v>
      </c>
      <c r="C25" s="104">
        <v>6</v>
      </c>
      <c r="D25" s="118">
        <v>939</v>
      </c>
      <c r="E25" s="116">
        <v>0.64401996260000005</v>
      </c>
      <c r="F25" s="106">
        <v>0.28870201049999999</v>
      </c>
      <c r="G25" s="106">
        <v>1.4366429643</v>
      </c>
      <c r="H25" s="106">
        <v>0.12973949409999999</v>
      </c>
      <c r="I25" s="107">
        <v>0.6389776358</v>
      </c>
      <c r="J25" s="106">
        <v>0.28706753709999999</v>
      </c>
      <c r="K25" s="106">
        <v>1.4222869753</v>
      </c>
      <c r="L25" s="106">
        <v>0.53781720020000001</v>
      </c>
      <c r="M25" s="106">
        <v>0.24109331389999999</v>
      </c>
      <c r="N25" s="106">
        <v>1.1997319054</v>
      </c>
      <c r="O25" s="118" t="s">
        <v>28</v>
      </c>
      <c r="P25" s="118" t="s">
        <v>28</v>
      </c>
      <c r="Q25" s="116" t="s">
        <v>28</v>
      </c>
      <c r="R25" s="106" t="s">
        <v>28</v>
      </c>
      <c r="S25" s="106" t="s">
        <v>28</v>
      </c>
      <c r="T25" s="106" t="s">
        <v>28</v>
      </c>
      <c r="U25" s="107" t="s">
        <v>28</v>
      </c>
      <c r="V25" s="106" t="s">
        <v>28</v>
      </c>
      <c r="W25" s="106" t="s">
        <v>28</v>
      </c>
      <c r="X25" s="106" t="s">
        <v>28</v>
      </c>
      <c r="Y25" s="106" t="s">
        <v>28</v>
      </c>
      <c r="Z25" s="106" t="s">
        <v>28</v>
      </c>
      <c r="AA25" s="118" t="s">
        <v>28</v>
      </c>
      <c r="AB25" s="118" t="s">
        <v>28</v>
      </c>
      <c r="AC25" s="116" t="s">
        <v>28</v>
      </c>
      <c r="AD25" s="106" t="s">
        <v>28</v>
      </c>
      <c r="AE25" s="106" t="s">
        <v>28</v>
      </c>
      <c r="AF25" s="106" t="s">
        <v>28</v>
      </c>
      <c r="AG25" s="107" t="s">
        <v>28</v>
      </c>
      <c r="AH25" s="106" t="s">
        <v>28</v>
      </c>
      <c r="AI25" s="106" t="s">
        <v>28</v>
      </c>
      <c r="AJ25" s="106" t="s">
        <v>28</v>
      </c>
      <c r="AK25" s="106" t="s">
        <v>28</v>
      </c>
      <c r="AL25" s="106" t="s">
        <v>28</v>
      </c>
      <c r="AM25" s="106">
        <v>0.8011333558</v>
      </c>
      <c r="AN25" s="106">
        <v>0.85273765820000003</v>
      </c>
      <c r="AO25" s="106">
        <v>0.24686989970000001</v>
      </c>
      <c r="AP25" s="106">
        <v>2.9455252115000001</v>
      </c>
      <c r="AQ25" s="106">
        <v>0.36723276370000002</v>
      </c>
      <c r="AR25" s="106">
        <v>0.57926876279999995</v>
      </c>
      <c r="AS25" s="106">
        <v>0.17678725980000001</v>
      </c>
      <c r="AT25" s="106">
        <v>1.8980570208</v>
      </c>
      <c r="AU25" s="104" t="s">
        <v>28</v>
      </c>
      <c r="AV25" s="104" t="s">
        <v>28</v>
      </c>
      <c r="AW25" s="104" t="s">
        <v>28</v>
      </c>
      <c r="AX25" s="104" t="s">
        <v>28</v>
      </c>
      <c r="AY25" s="104" t="s">
        <v>28</v>
      </c>
      <c r="AZ25" s="104" t="s">
        <v>28</v>
      </c>
      <c r="BA25" s="104" t="s">
        <v>439</v>
      </c>
      <c r="BB25" s="104" t="s">
        <v>439</v>
      </c>
      <c r="BC25" s="110" t="s">
        <v>440</v>
      </c>
      <c r="BD25" s="111">
        <v>6</v>
      </c>
      <c r="BE25" s="111" t="s">
        <v>28</v>
      </c>
      <c r="BF25" s="111" t="s">
        <v>28</v>
      </c>
    </row>
    <row r="26" spans="1:58" x14ac:dyDescent="0.3">
      <c r="A26" s="10"/>
      <c r="B26" t="s">
        <v>149</v>
      </c>
      <c r="C26" s="104" t="s">
        <v>28</v>
      </c>
      <c r="D26" s="118" t="s">
        <v>28</v>
      </c>
      <c r="E26" s="116" t="s">
        <v>28</v>
      </c>
      <c r="F26" s="106" t="s">
        <v>28</v>
      </c>
      <c r="G26" s="106" t="s">
        <v>28</v>
      </c>
      <c r="H26" s="106" t="s">
        <v>28</v>
      </c>
      <c r="I26" s="107" t="s">
        <v>28</v>
      </c>
      <c r="J26" s="106" t="s">
        <v>28</v>
      </c>
      <c r="K26" s="106" t="s">
        <v>28</v>
      </c>
      <c r="L26" s="106" t="s">
        <v>28</v>
      </c>
      <c r="M26" s="106" t="s">
        <v>28</v>
      </c>
      <c r="N26" s="106" t="s">
        <v>28</v>
      </c>
      <c r="O26" s="118" t="s">
        <v>28</v>
      </c>
      <c r="P26" s="118" t="s">
        <v>28</v>
      </c>
      <c r="Q26" s="116" t="s">
        <v>28</v>
      </c>
      <c r="R26" s="106" t="s">
        <v>28</v>
      </c>
      <c r="S26" s="106" t="s">
        <v>28</v>
      </c>
      <c r="T26" s="106" t="s">
        <v>28</v>
      </c>
      <c r="U26" s="107" t="s">
        <v>28</v>
      </c>
      <c r="V26" s="106" t="s">
        <v>28</v>
      </c>
      <c r="W26" s="106" t="s">
        <v>28</v>
      </c>
      <c r="X26" s="106" t="s">
        <v>28</v>
      </c>
      <c r="Y26" s="106" t="s">
        <v>28</v>
      </c>
      <c r="Z26" s="106" t="s">
        <v>28</v>
      </c>
      <c r="AA26" s="118" t="s">
        <v>28</v>
      </c>
      <c r="AB26" s="118" t="s">
        <v>28</v>
      </c>
      <c r="AC26" s="116" t="s">
        <v>28</v>
      </c>
      <c r="AD26" s="106" t="s">
        <v>28</v>
      </c>
      <c r="AE26" s="106" t="s">
        <v>28</v>
      </c>
      <c r="AF26" s="106" t="s">
        <v>28</v>
      </c>
      <c r="AG26" s="107" t="s">
        <v>28</v>
      </c>
      <c r="AH26" s="106" t="s">
        <v>28</v>
      </c>
      <c r="AI26" s="106" t="s">
        <v>28</v>
      </c>
      <c r="AJ26" s="106" t="s">
        <v>28</v>
      </c>
      <c r="AK26" s="106" t="s">
        <v>28</v>
      </c>
      <c r="AL26" s="106" t="s">
        <v>28</v>
      </c>
      <c r="AM26" s="106">
        <v>0.84392705580000005</v>
      </c>
      <c r="AN26" s="106">
        <v>0.82129491789999998</v>
      </c>
      <c r="AO26" s="106">
        <v>0.1156902579</v>
      </c>
      <c r="AP26" s="106">
        <v>5.8304420319999997</v>
      </c>
      <c r="AQ26" s="106">
        <v>0.76777675810000001</v>
      </c>
      <c r="AR26" s="106">
        <v>0.7443198969</v>
      </c>
      <c r="AS26" s="106">
        <v>0.1048474095</v>
      </c>
      <c r="AT26" s="106">
        <v>5.2839847127999997</v>
      </c>
      <c r="AU26" s="104" t="s">
        <v>28</v>
      </c>
      <c r="AV26" s="104" t="s">
        <v>28</v>
      </c>
      <c r="AW26" s="104" t="s">
        <v>28</v>
      </c>
      <c r="AX26" s="104" t="s">
        <v>28</v>
      </c>
      <c r="AY26" s="104" t="s">
        <v>28</v>
      </c>
      <c r="AZ26" s="104" t="s">
        <v>439</v>
      </c>
      <c r="BA26" s="104" t="s">
        <v>439</v>
      </c>
      <c r="BB26" s="104" t="s">
        <v>439</v>
      </c>
      <c r="BC26" s="110" t="s">
        <v>440</v>
      </c>
      <c r="BD26" s="111" t="s">
        <v>28</v>
      </c>
      <c r="BE26" s="111" t="s">
        <v>28</v>
      </c>
      <c r="BF26" s="111" t="s">
        <v>28</v>
      </c>
    </row>
    <row r="27" spans="1:58" x14ac:dyDescent="0.3">
      <c r="A27" s="10"/>
      <c r="B27" t="s">
        <v>205</v>
      </c>
      <c r="C27" s="104" t="s">
        <v>28</v>
      </c>
      <c r="D27" s="118" t="s">
        <v>28</v>
      </c>
      <c r="E27" s="116" t="s">
        <v>28</v>
      </c>
      <c r="F27" s="106" t="s">
        <v>28</v>
      </c>
      <c r="G27" s="106" t="s">
        <v>28</v>
      </c>
      <c r="H27" s="106" t="s">
        <v>28</v>
      </c>
      <c r="I27" s="107" t="s">
        <v>28</v>
      </c>
      <c r="J27" s="106" t="s">
        <v>28</v>
      </c>
      <c r="K27" s="106" t="s">
        <v>28</v>
      </c>
      <c r="L27" s="106" t="s">
        <v>28</v>
      </c>
      <c r="M27" s="106" t="s">
        <v>28</v>
      </c>
      <c r="N27" s="106" t="s">
        <v>28</v>
      </c>
      <c r="O27" s="118" t="s">
        <v>28</v>
      </c>
      <c r="P27" s="118" t="s">
        <v>28</v>
      </c>
      <c r="Q27" s="116" t="s">
        <v>28</v>
      </c>
      <c r="R27" s="106" t="s">
        <v>28</v>
      </c>
      <c r="S27" s="106" t="s">
        <v>28</v>
      </c>
      <c r="T27" s="106" t="s">
        <v>28</v>
      </c>
      <c r="U27" s="107" t="s">
        <v>28</v>
      </c>
      <c r="V27" s="106" t="s">
        <v>28</v>
      </c>
      <c r="W27" s="106" t="s">
        <v>28</v>
      </c>
      <c r="X27" s="106" t="s">
        <v>28</v>
      </c>
      <c r="Y27" s="106" t="s">
        <v>28</v>
      </c>
      <c r="Z27" s="106" t="s">
        <v>28</v>
      </c>
      <c r="AA27" s="118" t="s">
        <v>28</v>
      </c>
      <c r="AB27" s="118" t="s">
        <v>28</v>
      </c>
      <c r="AC27" s="116" t="s">
        <v>28</v>
      </c>
      <c r="AD27" s="106" t="s">
        <v>28</v>
      </c>
      <c r="AE27" s="106" t="s">
        <v>28</v>
      </c>
      <c r="AF27" s="106" t="s">
        <v>28</v>
      </c>
      <c r="AG27" s="107" t="s">
        <v>28</v>
      </c>
      <c r="AH27" s="106" t="s">
        <v>28</v>
      </c>
      <c r="AI27" s="106" t="s">
        <v>28</v>
      </c>
      <c r="AJ27" s="106" t="s">
        <v>28</v>
      </c>
      <c r="AK27" s="106" t="s">
        <v>28</v>
      </c>
      <c r="AL27" s="106" t="s">
        <v>28</v>
      </c>
      <c r="AM27" s="106" t="s">
        <v>28</v>
      </c>
      <c r="AN27" s="106" t="s">
        <v>28</v>
      </c>
      <c r="AO27" s="106" t="s">
        <v>28</v>
      </c>
      <c r="AP27" s="106" t="s">
        <v>28</v>
      </c>
      <c r="AQ27" s="106" t="s">
        <v>28</v>
      </c>
      <c r="AR27" s="106" t="s">
        <v>28</v>
      </c>
      <c r="AS27" s="106" t="s">
        <v>28</v>
      </c>
      <c r="AT27" s="106" t="s">
        <v>28</v>
      </c>
      <c r="AU27" s="104" t="s">
        <v>28</v>
      </c>
      <c r="AV27" s="104" t="s">
        <v>28</v>
      </c>
      <c r="AW27" s="104" t="s">
        <v>28</v>
      </c>
      <c r="AX27" s="104" t="s">
        <v>28</v>
      </c>
      <c r="AY27" s="104" t="s">
        <v>28</v>
      </c>
      <c r="AZ27" s="104" t="s">
        <v>439</v>
      </c>
      <c r="BA27" s="104" t="s">
        <v>439</v>
      </c>
      <c r="BB27" s="104" t="s">
        <v>439</v>
      </c>
      <c r="BC27" s="110" t="s">
        <v>440</v>
      </c>
      <c r="BD27" s="111" t="s">
        <v>28</v>
      </c>
      <c r="BE27" s="111" t="s">
        <v>28</v>
      </c>
      <c r="BF27" s="111" t="s">
        <v>28</v>
      </c>
    </row>
    <row r="28" spans="1:58" x14ac:dyDescent="0.3">
      <c r="A28" s="10"/>
      <c r="B28" t="s">
        <v>73</v>
      </c>
      <c r="C28" s="104" t="s">
        <v>28</v>
      </c>
      <c r="D28" s="118" t="s">
        <v>28</v>
      </c>
      <c r="E28" s="116" t="s">
        <v>28</v>
      </c>
      <c r="F28" s="106" t="s">
        <v>28</v>
      </c>
      <c r="G28" s="106" t="s">
        <v>28</v>
      </c>
      <c r="H28" s="106" t="s">
        <v>28</v>
      </c>
      <c r="I28" s="107" t="s">
        <v>28</v>
      </c>
      <c r="J28" s="106" t="s">
        <v>28</v>
      </c>
      <c r="K28" s="106" t="s">
        <v>28</v>
      </c>
      <c r="L28" s="106" t="s">
        <v>28</v>
      </c>
      <c r="M28" s="106" t="s">
        <v>28</v>
      </c>
      <c r="N28" s="106" t="s">
        <v>28</v>
      </c>
      <c r="O28" s="118" t="s">
        <v>28</v>
      </c>
      <c r="P28" s="118" t="s">
        <v>28</v>
      </c>
      <c r="Q28" s="116" t="s">
        <v>28</v>
      </c>
      <c r="R28" s="106" t="s">
        <v>28</v>
      </c>
      <c r="S28" s="106" t="s">
        <v>28</v>
      </c>
      <c r="T28" s="106" t="s">
        <v>28</v>
      </c>
      <c r="U28" s="107" t="s">
        <v>28</v>
      </c>
      <c r="V28" s="106" t="s">
        <v>28</v>
      </c>
      <c r="W28" s="106" t="s">
        <v>28</v>
      </c>
      <c r="X28" s="106" t="s">
        <v>28</v>
      </c>
      <c r="Y28" s="106" t="s">
        <v>28</v>
      </c>
      <c r="Z28" s="106" t="s">
        <v>28</v>
      </c>
      <c r="AA28" s="118" t="s">
        <v>28</v>
      </c>
      <c r="AB28" s="118" t="s">
        <v>28</v>
      </c>
      <c r="AC28" s="116" t="s">
        <v>28</v>
      </c>
      <c r="AD28" s="106" t="s">
        <v>28</v>
      </c>
      <c r="AE28" s="106" t="s">
        <v>28</v>
      </c>
      <c r="AF28" s="106" t="s">
        <v>28</v>
      </c>
      <c r="AG28" s="107" t="s">
        <v>28</v>
      </c>
      <c r="AH28" s="106" t="s">
        <v>28</v>
      </c>
      <c r="AI28" s="106" t="s">
        <v>28</v>
      </c>
      <c r="AJ28" s="106" t="s">
        <v>28</v>
      </c>
      <c r="AK28" s="106" t="s">
        <v>28</v>
      </c>
      <c r="AL28" s="106" t="s">
        <v>28</v>
      </c>
      <c r="AM28" s="106" t="s">
        <v>28</v>
      </c>
      <c r="AN28" s="106" t="s">
        <v>28</v>
      </c>
      <c r="AO28" s="106" t="s">
        <v>28</v>
      </c>
      <c r="AP28" s="106" t="s">
        <v>28</v>
      </c>
      <c r="AQ28" s="106" t="s">
        <v>28</v>
      </c>
      <c r="AR28" s="106" t="s">
        <v>28</v>
      </c>
      <c r="AS28" s="106" t="s">
        <v>28</v>
      </c>
      <c r="AT28" s="106" t="s">
        <v>28</v>
      </c>
      <c r="AU28" s="104" t="s">
        <v>28</v>
      </c>
      <c r="AV28" s="104" t="s">
        <v>28</v>
      </c>
      <c r="AW28" s="104" t="s">
        <v>28</v>
      </c>
      <c r="AX28" s="104" t="s">
        <v>28</v>
      </c>
      <c r="AY28" s="104" t="s">
        <v>28</v>
      </c>
      <c r="AZ28" s="104" t="s">
        <v>439</v>
      </c>
      <c r="BA28" s="104" t="s">
        <v>439</v>
      </c>
      <c r="BB28" s="104" t="s">
        <v>439</v>
      </c>
      <c r="BC28" s="110" t="s">
        <v>440</v>
      </c>
      <c r="BD28" s="111" t="s">
        <v>28</v>
      </c>
      <c r="BE28" s="111" t="s">
        <v>28</v>
      </c>
      <c r="BF28" s="111" t="s">
        <v>28</v>
      </c>
    </row>
    <row r="29" spans="1:58" x14ac:dyDescent="0.3">
      <c r="A29" s="10"/>
      <c r="B29" t="s">
        <v>76</v>
      </c>
      <c r="C29" s="104" t="s">
        <v>28</v>
      </c>
      <c r="D29" s="118" t="s">
        <v>28</v>
      </c>
      <c r="E29" s="116" t="s">
        <v>28</v>
      </c>
      <c r="F29" s="106" t="s">
        <v>28</v>
      </c>
      <c r="G29" s="106" t="s">
        <v>28</v>
      </c>
      <c r="H29" s="106" t="s">
        <v>28</v>
      </c>
      <c r="I29" s="107" t="s">
        <v>28</v>
      </c>
      <c r="J29" s="106" t="s">
        <v>28</v>
      </c>
      <c r="K29" s="106" t="s">
        <v>28</v>
      </c>
      <c r="L29" s="106" t="s">
        <v>28</v>
      </c>
      <c r="M29" s="106" t="s">
        <v>28</v>
      </c>
      <c r="N29" s="106" t="s">
        <v>28</v>
      </c>
      <c r="O29" s="118">
        <v>0</v>
      </c>
      <c r="P29" s="118">
        <v>431</v>
      </c>
      <c r="Q29" s="116">
        <v>0</v>
      </c>
      <c r="R29" s="106" t="s">
        <v>28</v>
      </c>
      <c r="S29" s="106" t="s">
        <v>28</v>
      </c>
      <c r="T29" s="106" t="s">
        <v>28</v>
      </c>
      <c r="U29" s="107">
        <v>0</v>
      </c>
      <c r="V29" s="106">
        <v>0</v>
      </c>
      <c r="W29" s="106">
        <v>0</v>
      </c>
      <c r="X29" s="106" t="s">
        <v>28</v>
      </c>
      <c r="Y29" s="106" t="s">
        <v>28</v>
      </c>
      <c r="Z29" s="106" t="s">
        <v>28</v>
      </c>
      <c r="AA29" s="118" t="s">
        <v>28</v>
      </c>
      <c r="AB29" s="118" t="s">
        <v>28</v>
      </c>
      <c r="AC29" s="116" t="s">
        <v>28</v>
      </c>
      <c r="AD29" s="106" t="s">
        <v>28</v>
      </c>
      <c r="AE29" s="106" t="s">
        <v>28</v>
      </c>
      <c r="AF29" s="106" t="s">
        <v>28</v>
      </c>
      <c r="AG29" s="107" t="s">
        <v>28</v>
      </c>
      <c r="AH29" s="106" t="s">
        <v>28</v>
      </c>
      <c r="AI29" s="106" t="s">
        <v>28</v>
      </c>
      <c r="AJ29" s="106" t="s">
        <v>28</v>
      </c>
      <c r="AK29" s="106" t="s">
        <v>28</v>
      </c>
      <c r="AL29" s="106" t="s">
        <v>28</v>
      </c>
      <c r="AM29" s="106" t="s">
        <v>28</v>
      </c>
      <c r="AN29" s="106" t="s">
        <v>28</v>
      </c>
      <c r="AO29" s="106" t="s">
        <v>28</v>
      </c>
      <c r="AP29" s="106" t="s">
        <v>28</v>
      </c>
      <c r="AQ29" s="106" t="s">
        <v>28</v>
      </c>
      <c r="AR29" s="106" t="s">
        <v>28</v>
      </c>
      <c r="AS29" s="106" t="s">
        <v>28</v>
      </c>
      <c r="AT29" s="106" t="s">
        <v>28</v>
      </c>
      <c r="AU29" s="104" t="s">
        <v>28</v>
      </c>
      <c r="AV29" s="104" t="s">
        <v>28</v>
      </c>
      <c r="AW29" s="104" t="s">
        <v>28</v>
      </c>
      <c r="AX29" s="104" t="s">
        <v>28</v>
      </c>
      <c r="AY29" s="104" t="s">
        <v>28</v>
      </c>
      <c r="AZ29" s="104" t="s">
        <v>439</v>
      </c>
      <c r="BA29" s="104" t="s">
        <v>28</v>
      </c>
      <c r="BB29" s="104" t="s">
        <v>439</v>
      </c>
      <c r="BC29" s="110" t="s">
        <v>440</v>
      </c>
      <c r="BD29" s="111" t="s">
        <v>28</v>
      </c>
      <c r="BE29" s="111">
        <v>0</v>
      </c>
      <c r="BF29" s="111" t="s">
        <v>28</v>
      </c>
    </row>
    <row r="30" spans="1:58" x14ac:dyDescent="0.3">
      <c r="A30" s="10"/>
      <c r="B30" t="s">
        <v>72</v>
      </c>
      <c r="C30" s="104" t="s">
        <v>28</v>
      </c>
      <c r="D30" s="118" t="s">
        <v>28</v>
      </c>
      <c r="E30" s="116" t="s">
        <v>28</v>
      </c>
      <c r="F30" s="106" t="s">
        <v>28</v>
      </c>
      <c r="G30" s="106" t="s">
        <v>28</v>
      </c>
      <c r="H30" s="106" t="s">
        <v>28</v>
      </c>
      <c r="I30" s="107" t="s">
        <v>28</v>
      </c>
      <c r="J30" s="106" t="s">
        <v>28</v>
      </c>
      <c r="K30" s="106" t="s">
        <v>28</v>
      </c>
      <c r="L30" s="106" t="s">
        <v>28</v>
      </c>
      <c r="M30" s="106" t="s">
        <v>28</v>
      </c>
      <c r="N30" s="106" t="s">
        <v>28</v>
      </c>
      <c r="O30" s="118" t="s">
        <v>28</v>
      </c>
      <c r="P30" s="118" t="s">
        <v>28</v>
      </c>
      <c r="Q30" s="116" t="s">
        <v>28</v>
      </c>
      <c r="R30" s="106" t="s">
        <v>28</v>
      </c>
      <c r="S30" s="106" t="s">
        <v>28</v>
      </c>
      <c r="T30" s="106" t="s">
        <v>28</v>
      </c>
      <c r="U30" s="107" t="s">
        <v>28</v>
      </c>
      <c r="V30" s="106" t="s">
        <v>28</v>
      </c>
      <c r="W30" s="106" t="s">
        <v>28</v>
      </c>
      <c r="X30" s="106" t="s">
        <v>28</v>
      </c>
      <c r="Y30" s="106" t="s">
        <v>28</v>
      </c>
      <c r="Z30" s="106" t="s">
        <v>28</v>
      </c>
      <c r="AA30" s="118" t="s">
        <v>28</v>
      </c>
      <c r="AB30" s="118" t="s">
        <v>28</v>
      </c>
      <c r="AC30" s="116" t="s">
        <v>28</v>
      </c>
      <c r="AD30" s="106" t="s">
        <v>28</v>
      </c>
      <c r="AE30" s="106" t="s">
        <v>28</v>
      </c>
      <c r="AF30" s="106" t="s">
        <v>28</v>
      </c>
      <c r="AG30" s="107" t="s">
        <v>28</v>
      </c>
      <c r="AH30" s="106" t="s">
        <v>28</v>
      </c>
      <c r="AI30" s="106" t="s">
        <v>28</v>
      </c>
      <c r="AJ30" s="106" t="s">
        <v>28</v>
      </c>
      <c r="AK30" s="106" t="s">
        <v>28</v>
      </c>
      <c r="AL30" s="106" t="s">
        <v>28</v>
      </c>
      <c r="AM30" s="106" t="s">
        <v>28</v>
      </c>
      <c r="AN30" s="106" t="s">
        <v>28</v>
      </c>
      <c r="AO30" s="106" t="s">
        <v>28</v>
      </c>
      <c r="AP30" s="106" t="s">
        <v>28</v>
      </c>
      <c r="AQ30" s="106" t="s">
        <v>28</v>
      </c>
      <c r="AR30" s="106" t="s">
        <v>28</v>
      </c>
      <c r="AS30" s="106" t="s">
        <v>28</v>
      </c>
      <c r="AT30" s="106" t="s">
        <v>28</v>
      </c>
      <c r="AU30" s="104" t="s">
        <v>28</v>
      </c>
      <c r="AV30" s="104" t="s">
        <v>28</v>
      </c>
      <c r="AW30" s="104" t="s">
        <v>28</v>
      </c>
      <c r="AX30" s="104" t="s">
        <v>28</v>
      </c>
      <c r="AY30" s="104" t="s">
        <v>28</v>
      </c>
      <c r="AZ30" s="104" t="s">
        <v>439</v>
      </c>
      <c r="BA30" s="104" t="s">
        <v>439</v>
      </c>
      <c r="BB30" s="104" t="s">
        <v>439</v>
      </c>
      <c r="BC30" s="110" t="s">
        <v>440</v>
      </c>
      <c r="BD30" s="111" t="s">
        <v>28</v>
      </c>
      <c r="BE30" s="111" t="s">
        <v>28</v>
      </c>
      <c r="BF30" s="111" t="s">
        <v>28</v>
      </c>
    </row>
    <row r="31" spans="1:58" x14ac:dyDescent="0.3">
      <c r="A31" s="10"/>
      <c r="B31" t="s">
        <v>78</v>
      </c>
      <c r="C31" s="104" t="s">
        <v>28</v>
      </c>
      <c r="D31" s="118" t="s">
        <v>28</v>
      </c>
      <c r="E31" s="116" t="s">
        <v>28</v>
      </c>
      <c r="F31" s="106" t="s">
        <v>28</v>
      </c>
      <c r="G31" s="106" t="s">
        <v>28</v>
      </c>
      <c r="H31" s="106" t="s">
        <v>28</v>
      </c>
      <c r="I31" s="107" t="s">
        <v>28</v>
      </c>
      <c r="J31" s="106" t="s">
        <v>28</v>
      </c>
      <c r="K31" s="106" t="s">
        <v>28</v>
      </c>
      <c r="L31" s="106" t="s">
        <v>28</v>
      </c>
      <c r="M31" s="106" t="s">
        <v>28</v>
      </c>
      <c r="N31" s="106" t="s">
        <v>28</v>
      </c>
      <c r="O31" s="118">
        <v>6</v>
      </c>
      <c r="P31" s="118">
        <v>470</v>
      </c>
      <c r="Q31" s="116">
        <v>1.2303066085000001</v>
      </c>
      <c r="R31" s="106">
        <v>0.55165928259999997</v>
      </c>
      <c r="S31" s="106">
        <v>2.7438210482000001</v>
      </c>
      <c r="T31" s="106">
        <v>0.65118318770000005</v>
      </c>
      <c r="U31" s="107">
        <v>1.2765957447</v>
      </c>
      <c r="V31" s="106">
        <v>0.57352429220000001</v>
      </c>
      <c r="W31" s="106">
        <v>2.8415478081000001</v>
      </c>
      <c r="X31" s="106">
        <v>1.2032466796000001</v>
      </c>
      <c r="Y31" s="106">
        <v>0.53952583480000005</v>
      </c>
      <c r="Z31" s="106">
        <v>2.6834721871</v>
      </c>
      <c r="AA31" s="118">
        <v>8</v>
      </c>
      <c r="AB31" s="118">
        <v>553</v>
      </c>
      <c r="AC31" s="116">
        <v>1.3900366082</v>
      </c>
      <c r="AD31" s="106">
        <v>0.69379805360000002</v>
      </c>
      <c r="AE31" s="106">
        <v>2.7849628031</v>
      </c>
      <c r="AF31" s="106">
        <v>0.38878394999999999</v>
      </c>
      <c r="AG31" s="107">
        <v>1.4466546112000001</v>
      </c>
      <c r="AH31" s="106">
        <v>0.72346856240000001</v>
      </c>
      <c r="AI31" s="106">
        <v>2.8927443058</v>
      </c>
      <c r="AJ31" s="106">
        <v>1.357384414</v>
      </c>
      <c r="AK31" s="106">
        <v>0.67750062040000003</v>
      </c>
      <c r="AL31" s="106">
        <v>2.7195435575000002</v>
      </c>
      <c r="AM31" s="106">
        <v>0.82118325110000001</v>
      </c>
      <c r="AN31" s="106">
        <v>1.1298294251000001</v>
      </c>
      <c r="AO31" s="106">
        <v>0.3920226101</v>
      </c>
      <c r="AP31" s="106">
        <v>3.2562268014</v>
      </c>
      <c r="AQ31" s="106">
        <v>0.94049171649999996</v>
      </c>
      <c r="AR31" s="106">
        <v>0.95580241960000001</v>
      </c>
      <c r="AS31" s="106">
        <v>0.29170147940000002</v>
      </c>
      <c r="AT31" s="106">
        <v>3.1318259588999999</v>
      </c>
      <c r="AU31" s="104" t="s">
        <v>28</v>
      </c>
      <c r="AV31" s="104" t="s">
        <v>28</v>
      </c>
      <c r="AW31" s="104" t="s">
        <v>28</v>
      </c>
      <c r="AX31" s="104" t="s">
        <v>28</v>
      </c>
      <c r="AY31" s="104" t="s">
        <v>28</v>
      </c>
      <c r="AZ31" s="104" t="s">
        <v>439</v>
      </c>
      <c r="BA31" s="104" t="s">
        <v>28</v>
      </c>
      <c r="BB31" s="104" t="s">
        <v>28</v>
      </c>
      <c r="BC31" s="110" t="s">
        <v>440</v>
      </c>
      <c r="BD31" s="111" t="s">
        <v>28</v>
      </c>
      <c r="BE31" s="111">
        <v>6</v>
      </c>
      <c r="BF31" s="111">
        <v>8</v>
      </c>
    </row>
    <row r="32" spans="1:58" x14ac:dyDescent="0.3">
      <c r="A32" s="10"/>
      <c r="B32" t="s">
        <v>182</v>
      </c>
      <c r="C32" s="104" t="s">
        <v>28</v>
      </c>
      <c r="D32" s="118" t="s">
        <v>28</v>
      </c>
      <c r="E32" s="116" t="s">
        <v>28</v>
      </c>
      <c r="F32" s="106" t="s">
        <v>28</v>
      </c>
      <c r="G32" s="106" t="s">
        <v>28</v>
      </c>
      <c r="H32" s="106" t="s">
        <v>28</v>
      </c>
      <c r="I32" s="107" t="s">
        <v>28</v>
      </c>
      <c r="J32" s="106" t="s">
        <v>28</v>
      </c>
      <c r="K32" s="106" t="s">
        <v>28</v>
      </c>
      <c r="L32" s="106" t="s">
        <v>28</v>
      </c>
      <c r="M32" s="106" t="s">
        <v>28</v>
      </c>
      <c r="N32" s="106" t="s">
        <v>28</v>
      </c>
      <c r="O32" s="118" t="s">
        <v>28</v>
      </c>
      <c r="P32" s="118" t="s">
        <v>28</v>
      </c>
      <c r="Q32" s="116" t="s">
        <v>28</v>
      </c>
      <c r="R32" s="106" t="s">
        <v>28</v>
      </c>
      <c r="S32" s="106" t="s">
        <v>28</v>
      </c>
      <c r="T32" s="106" t="s">
        <v>28</v>
      </c>
      <c r="U32" s="107" t="s">
        <v>28</v>
      </c>
      <c r="V32" s="106" t="s">
        <v>28</v>
      </c>
      <c r="W32" s="106" t="s">
        <v>28</v>
      </c>
      <c r="X32" s="106" t="s">
        <v>28</v>
      </c>
      <c r="Y32" s="106" t="s">
        <v>28</v>
      </c>
      <c r="Z32" s="106" t="s">
        <v>28</v>
      </c>
      <c r="AA32" s="118">
        <v>11</v>
      </c>
      <c r="AB32" s="118">
        <v>831</v>
      </c>
      <c r="AC32" s="116">
        <v>1.2547068725999999</v>
      </c>
      <c r="AD32" s="106">
        <v>0.69326465329999998</v>
      </c>
      <c r="AE32" s="106">
        <v>2.2708345633000002</v>
      </c>
      <c r="AF32" s="106">
        <v>0.50215312690000002</v>
      </c>
      <c r="AG32" s="107">
        <v>1.3237063779</v>
      </c>
      <c r="AH32" s="106">
        <v>0.73306880610000003</v>
      </c>
      <c r="AI32" s="106">
        <v>2.3902238919999999</v>
      </c>
      <c r="AJ32" s="106">
        <v>1.2252335967000001</v>
      </c>
      <c r="AK32" s="106">
        <v>0.67697974979999997</v>
      </c>
      <c r="AL32" s="106">
        <v>2.2174922766999998</v>
      </c>
      <c r="AM32" s="106">
        <v>0.12649173960000001</v>
      </c>
      <c r="AN32" s="106">
        <v>2.4405165818999999</v>
      </c>
      <c r="AO32" s="106">
        <v>0.77711727549999998</v>
      </c>
      <c r="AP32" s="106">
        <v>7.6643788192000004</v>
      </c>
      <c r="AQ32" s="106">
        <v>0.46680722359999999</v>
      </c>
      <c r="AR32" s="106">
        <v>0.61376357579999996</v>
      </c>
      <c r="AS32" s="106">
        <v>0.16481520729999999</v>
      </c>
      <c r="AT32" s="106">
        <v>2.2856248108999999</v>
      </c>
      <c r="AU32" s="104" t="s">
        <v>28</v>
      </c>
      <c r="AV32" s="104" t="s">
        <v>28</v>
      </c>
      <c r="AW32" s="104" t="s">
        <v>28</v>
      </c>
      <c r="AX32" s="104" t="s">
        <v>28</v>
      </c>
      <c r="AY32" s="104" t="s">
        <v>28</v>
      </c>
      <c r="AZ32" s="104" t="s">
        <v>439</v>
      </c>
      <c r="BA32" s="104" t="s">
        <v>439</v>
      </c>
      <c r="BB32" s="104" t="s">
        <v>28</v>
      </c>
      <c r="BC32" s="110" t="s">
        <v>440</v>
      </c>
      <c r="BD32" s="111" t="s">
        <v>28</v>
      </c>
      <c r="BE32" s="111" t="s">
        <v>28</v>
      </c>
      <c r="BF32" s="111">
        <v>11</v>
      </c>
    </row>
    <row r="33" spans="1:93" x14ac:dyDescent="0.3">
      <c r="A33" s="10"/>
      <c r="B33" t="s">
        <v>71</v>
      </c>
      <c r="C33" s="104" t="s">
        <v>28</v>
      </c>
      <c r="D33" s="118" t="s">
        <v>28</v>
      </c>
      <c r="E33" s="116" t="s">
        <v>28</v>
      </c>
      <c r="F33" s="106" t="s">
        <v>28</v>
      </c>
      <c r="G33" s="106" t="s">
        <v>28</v>
      </c>
      <c r="H33" s="106" t="s">
        <v>28</v>
      </c>
      <c r="I33" s="107" t="s">
        <v>28</v>
      </c>
      <c r="J33" s="106" t="s">
        <v>28</v>
      </c>
      <c r="K33" s="106" t="s">
        <v>28</v>
      </c>
      <c r="L33" s="106" t="s">
        <v>28</v>
      </c>
      <c r="M33" s="106" t="s">
        <v>28</v>
      </c>
      <c r="N33" s="106" t="s">
        <v>28</v>
      </c>
      <c r="O33" s="118" t="s">
        <v>28</v>
      </c>
      <c r="P33" s="118" t="s">
        <v>28</v>
      </c>
      <c r="Q33" s="116" t="s">
        <v>28</v>
      </c>
      <c r="R33" s="106" t="s">
        <v>28</v>
      </c>
      <c r="S33" s="106" t="s">
        <v>28</v>
      </c>
      <c r="T33" s="106" t="s">
        <v>28</v>
      </c>
      <c r="U33" s="107" t="s">
        <v>28</v>
      </c>
      <c r="V33" s="106" t="s">
        <v>28</v>
      </c>
      <c r="W33" s="106" t="s">
        <v>28</v>
      </c>
      <c r="X33" s="106" t="s">
        <v>28</v>
      </c>
      <c r="Y33" s="106" t="s">
        <v>28</v>
      </c>
      <c r="Z33" s="106" t="s">
        <v>28</v>
      </c>
      <c r="AA33" s="118">
        <v>8</v>
      </c>
      <c r="AB33" s="118">
        <v>966</v>
      </c>
      <c r="AC33" s="116">
        <v>0.8427157569</v>
      </c>
      <c r="AD33" s="106">
        <v>0.42061846870000003</v>
      </c>
      <c r="AE33" s="106">
        <v>1.6883943521</v>
      </c>
      <c r="AF33" s="106">
        <v>0.58252446840000005</v>
      </c>
      <c r="AG33" s="107">
        <v>0.82815734990000001</v>
      </c>
      <c r="AH33" s="106">
        <v>0.41415953929999999</v>
      </c>
      <c r="AI33" s="106">
        <v>1.6559913055</v>
      </c>
      <c r="AJ33" s="106">
        <v>0.82292022170000001</v>
      </c>
      <c r="AK33" s="106">
        <v>0.41073807000000001</v>
      </c>
      <c r="AL33" s="106">
        <v>1.6487336842</v>
      </c>
      <c r="AM33" s="106">
        <v>0.26114737570000002</v>
      </c>
      <c r="AN33" s="106">
        <v>2.1398544840999998</v>
      </c>
      <c r="AO33" s="106">
        <v>0.56769833739999997</v>
      </c>
      <c r="AP33" s="106">
        <v>8.0658633497000007</v>
      </c>
      <c r="AQ33" s="106">
        <v>0.28608590080000001</v>
      </c>
      <c r="AR33" s="106">
        <v>0.45884502490000001</v>
      </c>
      <c r="AS33" s="106">
        <v>0.1096568701</v>
      </c>
      <c r="AT33" s="106">
        <v>1.9199778058999999</v>
      </c>
      <c r="AU33" s="104" t="s">
        <v>28</v>
      </c>
      <c r="AV33" s="104" t="s">
        <v>28</v>
      </c>
      <c r="AW33" s="104" t="s">
        <v>28</v>
      </c>
      <c r="AX33" s="104" t="s">
        <v>28</v>
      </c>
      <c r="AY33" s="104" t="s">
        <v>28</v>
      </c>
      <c r="AZ33" s="104" t="s">
        <v>439</v>
      </c>
      <c r="BA33" s="104" t="s">
        <v>439</v>
      </c>
      <c r="BB33" s="104" t="s">
        <v>28</v>
      </c>
      <c r="BC33" s="110" t="s">
        <v>440</v>
      </c>
      <c r="BD33" s="111" t="s">
        <v>28</v>
      </c>
      <c r="BE33" s="111" t="s">
        <v>28</v>
      </c>
      <c r="BF33" s="111">
        <v>8</v>
      </c>
    </row>
    <row r="34" spans="1:93" x14ac:dyDescent="0.3">
      <c r="A34" s="10"/>
      <c r="B34" t="s">
        <v>77</v>
      </c>
      <c r="C34" s="104">
        <v>15</v>
      </c>
      <c r="D34" s="118">
        <v>566</v>
      </c>
      <c r="E34" s="116">
        <v>2.6978897667999999</v>
      </c>
      <c r="F34" s="106">
        <v>1.6208728494</v>
      </c>
      <c r="G34" s="106">
        <v>4.4905491486000004</v>
      </c>
      <c r="H34" s="106">
        <v>1.7804870000000001E-3</v>
      </c>
      <c r="I34" s="107">
        <v>2.6501766783999998</v>
      </c>
      <c r="J34" s="106">
        <v>1.5977011008999999</v>
      </c>
      <c r="K34" s="106">
        <v>4.3959639401999997</v>
      </c>
      <c r="L34" s="106">
        <v>2.2529915302000001</v>
      </c>
      <c r="M34" s="106">
        <v>1.3535811752</v>
      </c>
      <c r="N34" s="106">
        <v>3.7500306062000002</v>
      </c>
      <c r="O34" s="118">
        <v>15</v>
      </c>
      <c r="P34" s="118">
        <v>758</v>
      </c>
      <c r="Q34" s="116">
        <v>1.9371155383000001</v>
      </c>
      <c r="R34" s="106">
        <v>1.1642506109999999</v>
      </c>
      <c r="S34" s="106">
        <v>3.2230316851</v>
      </c>
      <c r="T34" s="106">
        <v>1.39014863E-2</v>
      </c>
      <c r="U34" s="107">
        <v>1.9788918205999999</v>
      </c>
      <c r="V34" s="106">
        <v>1.1930063630000001</v>
      </c>
      <c r="W34" s="106">
        <v>3.2824743932999998</v>
      </c>
      <c r="X34" s="106">
        <v>1.8945097288999999</v>
      </c>
      <c r="Y34" s="106">
        <v>1.1386435479999999</v>
      </c>
      <c r="Z34" s="106">
        <v>3.1521428451000002</v>
      </c>
      <c r="AA34" s="118">
        <v>22</v>
      </c>
      <c r="AB34" s="118">
        <v>859</v>
      </c>
      <c r="AC34" s="116">
        <v>2.5233182790000002</v>
      </c>
      <c r="AD34" s="106">
        <v>1.6561204920000001</v>
      </c>
      <c r="AE34" s="106">
        <v>3.8446086306999998</v>
      </c>
      <c r="AF34" s="106">
        <v>2.70021E-5</v>
      </c>
      <c r="AG34" s="107">
        <v>2.5611175786000002</v>
      </c>
      <c r="AH34" s="106">
        <v>1.6863694975000001</v>
      </c>
      <c r="AI34" s="106">
        <v>3.8896121290000001</v>
      </c>
      <c r="AJ34" s="106">
        <v>2.4640451073</v>
      </c>
      <c r="AK34" s="106">
        <v>1.6172179424999999</v>
      </c>
      <c r="AL34" s="106">
        <v>3.7542981260000001</v>
      </c>
      <c r="AM34" s="106">
        <v>0.42979524699999999</v>
      </c>
      <c r="AN34" s="106">
        <v>1.3026163019999999</v>
      </c>
      <c r="AO34" s="106">
        <v>0.67576441570000001</v>
      </c>
      <c r="AP34" s="106">
        <v>2.5109478847000002</v>
      </c>
      <c r="AQ34" s="106">
        <v>0.36429191849999998</v>
      </c>
      <c r="AR34" s="106">
        <v>0.71801137400000004</v>
      </c>
      <c r="AS34" s="106">
        <v>0.35100682589999999</v>
      </c>
      <c r="AT34" s="106">
        <v>1.4687473151999999</v>
      </c>
      <c r="AU34" s="104">
        <v>1</v>
      </c>
      <c r="AV34" s="104" t="s">
        <v>28</v>
      </c>
      <c r="AW34" s="104">
        <v>3</v>
      </c>
      <c r="AX34" s="104" t="s">
        <v>28</v>
      </c>
      <c r="AY34" s="104" t="s">
        <v>28</v>
      </c>
      <c r="AZ34" s="104" t="s">
        <v>28</v>
      </c>
      <c r="BA34" s="104" t="s">
        <v>28</v>
      </c>
      <c r="BB34" s="104" t="s">
        <v>28</v>
      </c>
      <c r="BC34" s="110" t="s">
        <v>444</v>
      </c>
      <c r="BD34" s="111">
        <v>15</v>
      </c>
      <c r="BE34" s="111">
        <v>15</v>
      </c>
      <c r="BF34" s="111">
        <v>22</v>
      </c>
    </row>
    <row r="35" spans="1:93" x14ac:dyDescent="0.3">
      <c r="A35" s="10"/>
      <c r="B35" t="s">
        <v>79</v>
      </c>
      <c r="C35" s="104">
        <v>13</v>
      </c>
      <c r="D35" s="118">
        <v>989</v>
      </c>
      <c r="E35" s="116">
        <v>1.3427170295999999</v>
      </c>
      <c r="F35" s="106">
        <v>0.77716518550000002</v>
      </c>
      <c r="G35" s="106">
        <v>2.3198273099</v>
      </c>
      <c r="H35" s="106">
        <v>0.68154046170000004</v>
      </c>
      <c r="I35" s="107">
        <v>1.3144590494999999</v>
      </c>
      <c r="J35" s="106">
        <v>0.76324897400000002</v>
      </c>
      <c r="K35" s="106">
        <v>2.2637470232000001</v>
      </c>
      <c r="L35" s="106">
        <v>1.1212949217999999</v>
      </c>
      <c r="M35" s="106">
        <v>0.64900597569999996</v>
      </c>
      <c r="N35" s="106">
        <v>1.9372738445</v>
      </c>
      <c r="O35" s="118">
        <v>17</v>
      </c>
      <c r="P35" s="118">
        <v>1446</v>
      </c>
      <c r="Q35" s="116">
        <v>1.1789204600000001</v>
      </c>
      <c r="R35" s="106">
        <v>0.73051326750000001</v>
      </c>
      <c r="S35" s="106">
        <v>1.9025711275999999</v>
      </c>
      <c r="T35" s="106">
        <v>0.55990592770000003</v>
      </c>
      <c r="U35" s="107">
        <v>1.1756569848</v>
      </c>
      <c r="V35" s="106">
        <v>0.73085955660000002</v>
      </c>
      <c r="W35" s="106">
        <v>1.8911558771999999</v>
      </c>
      <c r="X35" s="106">
        <v>1.1529907417</v>
      </c>
      <c r="Y35" s="106">
        <v>0.71444602300000004</v>
      </c>
      <c r="Z35" s="106">
        <v>1.8607251038999999</v>
      </c>
      <c r="AA35" s="118">
        <v>24</v>
      </c>
      <c r="AB35" s="118">
        <v>1678</v>
      </c>
      <c r="AC35" s="116">
        <v>1.4395002106999999</v>
      </c>
      <c r="AD35" s="106">
        <v>0.96161727239999994</v>
      </c>
      <c r="AE35" s="106">
        <v>2.1548706705999998</v>
      </c>
      <c r="AF35" s="106">
        <v>9.8058683300000005E-2</v>
      </c>
      <c r="AG35" s="107">
        <v>1.4302741359</v>
      </c>
      <c r="AH35" s="106">
        <v>0.95866858889999995</v>
      </c>
      <c r="AI35" s="106">
        <v>2.1338803915</v>
      </c>
      <c r="AJ35" s="106">
        <v>1.4056861082000001</v>
      </c>
      <c r="AK35" s="106">
        <v>0.93902872059999998</v>
      </c>
      <c r="AL35" s="106">
        <v>2.1042523954000001</v>
      </c>
      <c r="AM35" s="106">
        <v>0.52872527719999995</v>
      </c>
      <c r="AN35" s="106">
        <v>1.2210325120000001</v>
      </c>
      <c r="AO35" s="106">
        <v>0.65598521499999995</v>
      </c>
      <c r="AP35" s="106">
        <v>2.2727957296999999</v>
      </c>
      <c r="AQ35" s="106">
        <v>0.72401255200000003</v>
      </c>
      <c r="AR35" s="106">
        <v>0.87801110289999995</v>
      </c>
      <c r="AS35" s="106">
        <v>0.4264662837</v>
      </c>
      <c r="AT35" s="106">
        <v>1.8076540308</v>
      </c>
      <c r="AU35" s="104" t="s">
        <v>28</v>
      </c>
      <c r="AV35" s="104" t="s">
        <v>28</v>
      </c>
      <c r="AW35" s="104" t="s">
        <v>28</v>
      </c>
      <c r="AX35" s="104" t="s">
        <v>28</v>
      </c>
      <c r="AY35" s="104" t="s">
        <v>28</v>
      </c>
      <c r="AZ35" s="104" t="s">
        <v>28</v>
      </c>
      <c r="BA35" s="104" t="s">
        <v>28</v>
      </c>
      <c r="BB35" s="104" t="s">
        <v>28</v>
      </c>
      <c r="BC35" s="110" t="s">
        <v>28</v>
      </c>
      <c r="BD35" s="111">
        <v>13</v>
      </c>
      <c r="BE35" s="111">
        <v>17</v>
      </c>
      <c r="BF35" s="111">
        <v>24</v>
      </c>
    </row>
    <row r="36" spans="1:93" x14ac:dyDescent="0.3">
      <c r="A36" s="10"/>
      <c r="B36" t="s">
        <v>80</v>
      </c>
      <c r="C36" s="104">
        <v>23</v>
      </c>
      <c r="D36" s="118">
        <v>606</v>
      </c>
      <c r="E36" s="116">
        <v>3.9129458794</v>
      </c>
      <c r="F36" s="106">
        <v>2.5891292967999999</v>
      </c>
      <c r="G36" s="106">
        <v>5.9136272083000003</v>
      </c>
      <c r="H36" s="106">
        <v>1.9131068E-8</v>
      </c>
      <c r="I36" s="107">
        <v>3.7953795380000002</v>
      </c>
      <c r="J36" s="106">
        <v>2.5221297262000002</v>
      </c>
      <c r="K36" s="106">
        <v>5.7114055980999998</v>
      </c>
      <c r="L36" s="106">
        <v>3.2676775874000001</v>
      </c>
      <c r="M36" s="106">
        <v>2.1621663152999999</v>
      </c>
      <c r="N36" s="106">
        <v>4.9384345413000004</v>
      </c>
      <c r="O36" s="118">
        <v>25</v>
      </c>
      <c r="P36" s="118">
        <v>761</v>
      </c>
      <c r="Q36" s="116">
        <v>3.3766595609999999</v>
      </c>
      <c r="R36" s="106">
        <v>2.2726158531</v>
      </c>
      <c r="S36" s="106">
        <v>5.0170510671999997</v>
      </c>
      <c r="T36" s="106">
        <v>3.3500188E-9</v>
      </c>
      <c r="U36" s="107">
        <v>3.2851511169999998</v>
      </c>
      <c r="V36" s="106">
        <v>2.2198061140999998</v>
      </c>
      <c r="W36" s="106">
        <v>4.8617840055999997</v>
      </c>
      <c r="X36" s="106">
        <v>3.3023917588999998</v>
      </c>
      <c r="Y36" s="106">
        <v>2.2226308956</v>
      </c>
      <c r="Z36" s="106">
        <v>4.9067037405000002</v>
      </c>
      <c r="AA36" s="118">
        <v>44</v>
      </c>
      <c r="AB36" s="118">
        <v>875</v>
      </c>
      <c r="AC36" s="116">
        <v>5.2965999936000001</v>
      </c>
      <c r="AD36" s="106">
        <v>3.9236612737000001</v>
      </c>
      <c r="AE36" s="106">
        <v>7.1499473413999999</v>
      </c>
      <c r="AF36" s="106">
        <v>7.0046470000000001E-27</v>
      </c>
      <c r="AG36" s="107">
        <v>5.0285714286000003</v>
      </c>
      <c r="AH36" s="106">
        <v>3.7421497487000002</v>
      </c>
      <c r="AI36" s="106">
        <v>6.7572203975000003</v>
      </c>
      <c r="AJ36" s="106">
        <v>5.1721819671000002</v>
      </c>
      <c r="AK36" s="106">
        <v>3.8314938090999999</v>
      </c>
      <c r="AL36" s="106">
        <v>6.9819938733000004</v>
      </c>
      <c r="AM36" s="106">
        <v>7.2268108900000003E-2</v>
      </c>
      <c r="AN36" s="106">
        <v>1.5685916503999999</v>
      </c>
      <c r="AO36" s="106">
        <v>0.96010852049999995</v>
      </c>
      <c r="AP36" s="106">
        <v>2.5627100614999998</v>
      </c>
      <c r="AQ36" s="106">
        <v>0.60992820489999999</v>
      </c>
      <c r="AR36" s="106">
        <v>0.86294563359999998</v>
      </c>
      <c r="AS36" s="106">
        <v>0.48983335709999998</v>
      </c>
      <c r="AT36" s="106">
        <v>1.5202622601</v>
      </c>
      <c r="AU36" s="104">
        <v>1</v>
      </c>
      <c r="AV36" s="104">
        <v>2</v>
      </c>
      <c r="AW36" s="104">
        <v>3</v>
      </c>
      <c r="AX36" s="104" t="s">
        <v>28</v>
      </c>
      <c r="AY36" s="104" t="s">
        <v>28</v>
      </c>
      <c r="AZ36" s="104" t="s">
        <v>28</v>
      </c>
      <c r="BA36" s="104" t="s">
        <v>28</v>
      </c>
      <c r="BB36" s="104" t="s">
        <v>28</v>
      </c>
      <c r="BC36" s="110" t="s">
        <v>230</v>
      </c>
      <c r="BD36" s="111">
        <v>23</v>
      </c>
      <c r="BE36" s="111">
        <v>25</v>
      </c>
      <c r="BF36" s="111">
        <v>44</v>
      </c>
      <c r="BQ36" s="52"/>
    </row>
    <row r="37" spans="1:93" s="3" customFormat="1" x14ac:dyDescent="0.3">
      <c r="A37" s="10"/>
      <c r="B37" s="3" t="s">
        <v>134</v>
      </c>
      <c r="C37" s="114" t="s">
        <v>28</v>
      </c>
      <c r="D37" s="117" t="s">
        <v>28</v>
      </c>
      <c r="E37" s="113" t="s">
        <v>28</v>
      </c>
      <c r="F37" s="112" t="s">
        <v>28</v>
      </c>
      <c r="G37" s="112" t="s">
        <v>28</v>
      </c>
      <c r="H37" s="112" t="s">
        <v>28</v>
      </c>
      <c r="I37" s="115" t="s">
        <v>28</v>
      </c>
      <c r="J37" s="112" t="s">
        <v>28</v>
      </c>
      <c r="K37" s="112" t="s">
        <v>28</v>
      </c>
      <c r="L37" s="112" t="s">
        <v>28</v>
      </c>
      <c r="M37" s="112" t="s">
        <v>28</v>
      </c>
      <c r="N37" s="112" t="s">
        <v>28</v>
      </c>
      <c r="O37" s="117">
        <v>6</v>
      </c>
      <c r="P37" s="117">
        <v>948</v>
      </c>
      <c r="Q37" s="113">
        <v>0.59991127519999998</v>
      </c>
      <c r="R37" s="112">
        <v>0.26899502650000001</v>
      </c>
      <c r="S37" s="112">
        <v>1.3379189304000001</v>
      </c>
      <c r="T37" s="112">
        <v>0.1925929136</v>
      </c>
      <c r="U37" s="115">
        <v>0.63291139240000005</v>
      </c>
      <c r="V37" s="112">
        <v>0.28434221240000002</v>
      </c>
      <c r="W37" s="112">
        <v>1.4087842508999999</v>
      </c>
      <c r="X37" s="112">
        <v>0.58671655089999997</v>
      </c>
      <c r="Y37" s="112">
        <v>0.26307862630000001</v>
      </c>
      <c r="Z37" s="112">
        <v>1.3084921266</v>
      </c>
      <c r="AA37" s="117">
        <v>6</v>
      </c>
      <c r="AB37" s="117">
        <v>1106</v>
      </c>
      <c r="AC37" s="113">
        <v>0.49752335510000001</v>
      </c>
      <c r="AD37" s="112">
        <v>0.223138849</v>
      </c>
      <c r="AE37" s="112">
        <v>1.1093070078</v>
      </c>
      <c r="AF37" s="112">
        <v>7.7647026199999997E-2</v>
      </c>
      <c r="AG37" s="115">
        <v>0.54249547919999996</v>
      </c>
      <c r="AH37" s="112">
        <v>0.24372189629999999</v>
      </c>
      <c r="AI37" s="112">
        <v>1.2075293578999999</v>
      </c>
      <c r="AJ37" s="112">
        <v>0.48583644770000001</v>
      </c>
      <c r="AK37" s="112">
        <v>0.21789727980000001</v>
      </c>
      <c r="AL37" s="112">
        <v>1.0832491992</v>
      </c>
      <c r="AM37" s="112">
        <v>0.74583683629999997</v>
      </c>
      <c r="AN37" s="112">
        <v>0.82932822849999999</v>
      </c>
      <c r="AO37" s="112">
        <v>0.267475134</v>
      </c>
      <c r="AP37" s="112">
        <v>2.5713990697</v>
      </c>
      <c r="AQ37" s="112">
        <v>0.65400632219999999</v>
      </c>
      <c r="AR37" s="112">
        <v>1.3729035303999999</v>
      </c>
      <c r="AS37" s="112">
        <v>0.34335978029999997</v>
      </c>
      <c r="AT37" s="112">
        <v>5.4894725931000004</v>
      </c>
      <c r="AU37" s="114" t="s">
        <v>28</v>
      </c>
      <c r="AV37" s="114" t="s">
        <v>28</v>
      </c>
      <c r="AW37" s="114" t="s">
        <v>28</v>
      </c>
      <c r="AX37" s="114" t="s">
        <v>28</v>
      </c>
      <c r="AY37" s="114" t="s">
        <v>28</v>
      </c>
      <c r="AZ37" s="114" t="s">
        <v>439</v>
      </c>
      <c r="BA37" s="114" t="s">
        <v>28</v>
      </c>
      <c r="BB37" s="114" t="s">
        <v>28</v>
      </c>
      <c r="BC37" s="108" t="s">
        <v>440</v>
      </c>
      <c r="BD37" s="109" t="s">
        <v>28</v>
      </c>
      <c r="BE37" s="109">
        <v>6</v>
      </c>
      <c r="BF37" s="109">
        <v>6</v>
      </c>
      <c r="BG37" s="43"/>
      <c r="BH37" s="43"/>
      <c r="BI37" s="43"/>
      <c r="BJ37" s="43"/>
      <c r="BK37" s="43"/>
      <c r="BL37" s="43"/>
      <c r="BM37" s="43"/>
      <c r="BN37" s="43"/>
      <c r="BO37" s="43"/>
      <c r="BP37" s="43"/>
      <c r="BQ37" s="43"/>
      <c r="BR37" s="43"/>
      <c r="BS37" s="43"/>
      <c r="BT37" s="43"/>
      <c r="BU37" s="43"/>
      <c r="BV37" s="43"/>
      <c r="BW37" s="43"/>
    </row>
    <row r="38" spans="1:93" x14ac:dyDescent="0.3">
      <c r="A38" s="10"/>
      <c r="B38" t="s">
        <v>136</v>
      </c>
      <c r="C38" s="104">
        <v>6</v>
      </c>
      <c r="D38" s="118">
        <v>747</v>
      </c>
      <c r="E38" s="116">
        <v>0.76384325389999996</v>
      </c>
      <c r="F38" s="106">
        <v>0.34241134229999998</v>
      </c>
      <c r="G38" s="106">
        <v>1.703963755</v>
      </c>
      <c r="H38" s="106">
        <v>0.27208102810000001</v>
      </c>
      <c r="I38" s="107">
        <v>0.80321285139999998</v>
      </c>
      <c r="J38" s="106">
        <v>0.36085196429999999</v>
      </c>
      <c r="K38" s="106">
        <v>1.7878547118999999</v>
      </c>
      <c r="L38" s="106">
        <v>0.63788091069999997</v>
      </c>
      <c r="M38" s="106">
        <v>0.2859456541</v>
      </c>
      <c r="N38" s="106">
        <v>1.4229698911999999</v>
      </c>
      <c r="O38" s="118">
        <v>13</v>
      </c>
      <c r="P38" s="118">
        <v>1021</v>
      </c>
      <c r="Q38" s="116">
        <v>1.1674919828000001</v>
      </c>
      <c r="R38" s="106">
        <v>0.67595405159999999</v>
      </c>
      <c r="S38" s="106">
        <v>2.0164647680000001</v>
      </c>
      <c r="T38" s="106">
        <v>0.63433772470000005</v>
      </c>
      <c r="U38" s="107">
        <v>1.2732615083000001</v>
      </c>
      <c r="V38" s="106">
        <v>0.73932736070000005</v>
      </c>
      <c r="W38" s="106">
        <v>2.1927970674999999</v>
      </c>
      <c r="X38" s="106">
        <v>1.1418136275999999</v>
      </c>
      <c r="Y38" s="106">
        <v>0.66108680750000004</v>
      </c>
      <c r="Z38" s="106">
        <v>1.9721137152999999</v>
      </c>
      <c r="AA38" s="118">
        <v>9</v>
      </c>
      <c r="AB38" s="118">
        <v>1114</v>
      </c>
      <c r="AC38" s="116">
        <v>0.73608804770000003</v>
      </c>
      <c r="AD38" s="106">
        <v>0.38219053200000003</v>
      </c>
      <c r="AE38" s="106">
        <v>1.4176845544000001</v>
      </c>
      <c r="AF38" s="106">
        <v>0.32347573940000002</v>
      </c>
      <c r="AG38" s="107">
        <v>0.80789946140000002</v>
      </c>
      <c r="AH38" s="106">
        <v>0.42036202049999999</v>
      </c>
      <c r="AI38" s="106">
        <v>1.5527129184999999</v>
      </c>
      <c r="AJ38" s="106">
        <v>0.71879721539999997</v>
      </c>
      <c r="AK38" s="106">
        <v>0.373212812</v>
      </c>
      <c r="AL38" s="106">
        <v>1.3843829052000001</v>
      </c>
      <c r="AM38" s="106">
        <v>0.28745222990000002</v>
      </c>
      <c r="AN38" s="106">
        <v>0.63048659740000002</v>
      </c>
      <c r="AO38" s="106">
        <v>0.26950690869999999</v>
      </c>
      <c r="AP38" s="106">
        <v>1.4749653411999999</v>
      </c>
      <c r="AQ38" s="106">
        <v>0.39001577640000001</v>
      </c>
      <c r="AR38" s="106">
        <v>1.5284444508999999</v>
      </c>
      <c r="AS38" s="106">
        <v>0.58094986189999998</v>
      </c>
      <c r="AT38" s="106">
        <v>4.0212462256999997</v>
      </c>
      <c r="AU38" s="104" t="s">
        <v>28</v>
      </c>
      <c r="AV38" s="104" t="s">
        <v>28</v>
      </c>
      <c r="AW38" s="104" t="s">
        <v>28</v>
      </c>
      <c r="AX38" s="104" t="s">
        <v>28</v>
      </c>
      <c r="AY38" s="104" t="s">
        <v>28</v>
      </c>
      <c r="AZ38" s="104" t="s">
        <v>28</v>
      </c>
      <c r="BA38" s="104" t="s">
        <v>28</v>
      </c>
      <c r="BB38" s="104" t="s">
        <v>28</v>
      </c>
      <c r="BC38" s="110" t="s">
        <v>28</v>
      </c>
      <c r="BD38" s="111">
        <v>6</v>
      </c>
      <c r="BE38" s="111">
        <v>13</v>
      </c>
      <c r="BF38" s="111">
        <v>9</v>
      </c>
    </row>
    <row r="39" spans="1:93" x14ac:dyDescent="0.3">
      <c r="A39" s="10"/>
      <c r="B39" t="s">
        <v>142</v>
      </c>
      <c r="C39" s="104" t="s">
        <v>28</v>
      </c>
      <c r="D39" s="118" t="s">
        <v>28</v>
      </c>
      <c r="E39" s="116" t="s">
        <v>28</v>
      </c>
      <c r="F39" s="106" t="s">
        <v>28</v>
      </c>
      <c r="G39" s="106" t="s">
        <v>28</v>
      </c>
      <c r="H39" s="106" t="s">
        <v>28</v>
      </c>
      <c r="I39" s="107" t="s">
        <v>28</v>
      </c>
      <c r="J39" s="106" t="s">
        <v>28</v>
      </c>
      <c r="K39" s="106" t="s">
        <v>28</v>
      </c>
      <c r="L39" s="106" t="s">
        <v>28</v>
      </c>
      <c r="M39" s="106" t="s">
        <v>28</v>
      </c>
      <c r="N39" s="106" t="s">
        <v>28</v>
      </c>
      <c r="O39" s="118">
        <v>12</v>
      </c>
      <c r="P39" s="118">
        <v>865</v>
      </c>
      <c r="Q39" s="116">
        <v>1.3047337796</v>
      </c>
      <c r="R39" s="106">
        <v>0.73894587830000003</v>
      </c>
      <c r="S39" s="106">
        <v>2.3037278987000001</v>
      </c>
      <c r="T39" s="106">
        <v>0.40071696039999999</v>
      </c>
      <c r="U39" s="107">
        <v>1.3872832369999999</v>
      </c>
      <c r="V39" s="106">
        <v>0.78785159490000001</v>
      </c>
      <c r="W39" s="106">
        <v>2.4427884542</v>
      </c>
      <c r="X39" s="106">
        <v>1.2760368652</v>
      </c>
      <c r="Y39" s="106">
        <v>0.72269316309999998</v>
      </c>
      <c r="Z39" s="106">
        <v>2.2530586486000002</v>
      </c>
      <c r="AA39" s="118">
        <v>11</v>
      </c>
      <c r="AB39" s="118">
        <v>953</v>
      </c>
      <c r="AC39" s="116">
        <v>1.0745129957999999</v>
      </c>
      <c r="AD39" s="106">
        <v>0.5937010144</v>
      </c>
      <c r="AE39" s="106">
        <v>1.9447131638999999</v>
      </c>
      <c r="AF39" s="106">
        <v>0.87374555549999999</v>
      </c>
      <c r="AG39" s="107">
        <v>1.1542497377000001</v>
      </c>
      <c r="AH39" s="106">
        <v>0.63922369130000001</v>
      </c>
      <c r="AI39" s="106">
        <v>2.0842351041999998</v>
      </c>
      <c r="AJ39" s="106">
        <v>1.0492725045</v>
      </c>
      <c r="AK39" s="106">
        <v>0.5797548776</v>
      </c>
      <c r="AL39" s="106">
        <v>1.8990315239</v>
      </c>
      <c r="AM39" s="106">
        <v>0.64188207559999999</v>
      </c>
      <c r="AN39" s="106">
        <v>0.82354961039999997</v>
      </c>
      <c r="AO39" s="106">
        <v>0.3633932185</v>
      </c>
      <c r="AP39" s="106">
        <v>1.8663913531</v>
      </c>
      <c r="AQ39" s="106">
        <v>0.2957509599</v>
      </c>
      <c r="AR39" s="106">
        <v>1.8288234376000001</v>
      </c>
      <c r="AS39" s="106">
        <v>0.58983262520000002</v>
      </c>
      <c r="AT39" s="106">
        <v>5.6704139837999996</v>
      </c>
      <c r="AU39" s="104" t="s">
        <v>28</v>
      </c>
      <c r="AV39" s="104" t="s">
        <v>28</v>
      </c>
      <c r="AW39" s="104" t="s">
        <v>28</v>
      </c>
      <c r="AX39" s="104" t="s">
        <v>28</v>
      </c>
      <c r="AY39" s="104" t="s">
        <v>28</v>
      </c>
      <c r="AZ39" s="104" t="s">
        <v>439</v>
      </c>
      <c r="BA39" s="104" t="s">
        <v>28</v>
      </c>
      <c r="BB39" s="104" t="s">
        <v>28</v>
      </c>
      <c r="BC39" s="110" t="s">
        <v>440</v>
      </c>
      <c r="BD39" s="111" t="s">
        <v>28</v>
      </c>
      <c r="BE39" s="111">
        <v>12</v>
      </c>
      <c r="BF39" s="111">
        <v>11</v>
      </c>
    </row>
    <row r="40" spans="1:93" x14ac:dyDescent="0.3">
      <c r="A40" s="10"/>
      <c r="B40" t="s">
        <v>138</v>
      </c>
      <c r="C40" s="104">
        <v>12</v>
      </c>
      <c r="D40" s="118">
        <v>1039</v>
      </c>
      <c r="E40" s="116">
        <v>1.0846284663000001</v>
      </c>
      <c r="F40" s="106">
        <v>0.61407145819999998</v>
      </c>
      <c r="G40" s="106">
        <v>1.9157687503</v>
      </c>
      <c r="H40" s="106">
        <v>0.73310900109999999</v>
      </c>
      <c r="I40" s="107">
        <v>1.1549566891</v>
      </c>
      <c r="J40" s="106">
        <v>0.65591109680000004</v>
      </c>
      <c r="K40" s="106">
        <v>2.0336977987</v>
      </c>
      <c r="L40" s="106">
        <v>0.90576671369999995</v>
      </c>
      <c r="M40" s="106">
        <v>0.51280738420000005</v>
      </c>
      <c r="N40" s="106">
        <v>1.5998469697</v>
      </c>
      <c r="O40" s="118">
        <v>13</v>
      </c>
      <c r="P40" s="118">
        <v>1561</v>
      </c>
      <c r="Q40" s="116">
        <v>0.76753921800000002</v>
      </c>
      <c r="R40" s="106">
        <v>0.44440396989999997</v>
      </c>
      <c r="S40" s="106">
        <v>1.3256327375000001</v>
      </c>
      <c r="T40" s="106">
        <v>0.30362937820000002</v>
      </c>
      <c r="U40" s="107">
        <v>0.83279948749999999</v>
      </c>
      <c r="V40" s="106">
        <v>0.48357029810000002</v>
      </c>
      <c r="W40" s="106">
        <v>1.4342381845000001</v>
      </c>
      <c r="X40" s="106">
        <v>0.75065760770000001</v>
      </c>
      <c r="Y40" s="106">
        <v>0.43462954469999998</v>
      </c>
      <c r="Z40" s="106">
        <v>1.2964761619</v>
      </c>
      <c r="AA40" s="118">
        <v>17</v>
      </c>
      <c r="AB40" s="118">
        <v>1728</v>
      </c>
      <c r="AC40" s="116">
        <v>0.90429737210000005</v>
      </c>
      <c r="AD40" s="106">
        <v>0.56056291449999995</v>
      </c>
      <c r="AE40" s="106">
        <v>1.4588081302</v>
      </c>
      <c r="AF40" s="106">
        <v>0.6102489123</v>
      </c>
      <c r="AG40" s="107">
        <v>0.98379629629999998</v>
      </c>
      <c r="AH40" s="106">
        <v>0.61158733730000003</v>
      </c>
      <c r="AI40" s="106">
        <v>1.5825297443999999</v>
      </c>
      <c r="AJ40" s="106">
        <v>0.88305527439999998</v>
      </c>
      <c r="AK40" s="106">
        <v>0.54739519709999995</v>
      </c>
      <c r="AL40" s="106">
        <v>1.4245404814</v>
      </c>
      <c r="AM40" s="106">
        <v>0.65629373729999996</v>
      </c>
      <c r="AN40" s="106">
        <v>1.1781774154</v>
      </c>
      <c r="AO40" s="106">
        <v>0.57226176449999999</v>
      </c>
      <c r="AP40" s="106">
        <v>2.4256417400000001</v>
      </c>
      <c r="AQ40" s="106">
        <v>0.38769436480000002</v>
      </c>
      <c r="AR40" s="106">
        <v>0.70765173680000004</v>
      </c>
      <c r="AS40" s="106">
        <v>0.32289575079999999</v>
      </c>
      <c r="AT40" s="106">
        <v>1.5508751021</v>
      </c>
      <c r="AU40" s="104" t="s">
        <v>28</v>
      </c>
      <c r="AV40" s="104" t="s">
        <v>28</v>
      </c>
      <c r="AW40" s="104" t="s">
        <v>28</v>
      </c>
      <c r="AX40" s="104" t="s">
        <v>28</v>
      </c>
      <c r="AY40" s="104" t="s">
        <v>28</v>
      </c>
      <c r="AZ40" s="104" t="s">
        <v>28</v>
      </c>
      <c r="BA40" s="104" t="s">
        <v>28</v>
      </c>
      <c r="BB40" s="104" t="s">
        <v>28</v>
      </c>
      <c r="BC40" s="110" t="s">
        <v>28</v>
      </c>
      <c r="BD40" s="111">
        <v>12</v>
      </c>
      <c r="BE40" s="111">
        <v>13</v>
      </c>
      <c r="BF40" s="111">
        <v>17</v>
      </c>
    </row>
    <row r="41" spans="1:93" x14ac:dyDescent="0.3">
      <c r="A41" s="10"/>
      <c r="B41" t="s">
        <v>141</v>
      </c>
      <c r="C41" s="104">
        <v>0</v>
      </c>
      <c r="D41" s="118">
        <v>340</v>
      </c>
      <c r="E41" s="116">
        <v>0</v>
      </c>
      <c r="F41" s="106" t="s">
        <v>28</v>
      </c>
      <c r="G41" s="106" t="s">
        <v>28</v>
      </c>
      <c r="H41" s="106" t="s">
        <v>28</v>
      </c>
      <c r="I41" s="107">
        <v>0</v>
      </c>
      <c r="J41" s="106">
        <v>0</v>
      </c>
      <c r="K41" s="106">
        <v>0</v>
      </c>
      <c r="L41" s="106" t="s">
        <v>28</v>
      </c>
      <c r="M41" s="106" t="s">
        <v>28</v>
      </c>
      <c r="N41" s="106" t="s">
        <v>28</v>
      </c>
      <c r="O41" s="118" t="s">
        <v>28</v>
      </c>
      <c r="P41" s="118" t="s">
        <v>28</v>
      </c>
      <c r="Q41" s="116" t="s">
        <v>28</v>
      </c>
      <c r="R41" s="106" t="s">
        <v>28</v>
      </c>
      <c r="S41" s="106" t="s">
        <v>28</v>
      </c>
      <c r="T41" s="106" t="s">
        <v>28</v>
      </c>
      <c r="U41" s="107" t="s">
        <v>28</v>
      </c>
      <c r="V41" s="106" t="s">
        <v>28</v>
      </c>
      <c r="W41" s="106" t="s">
        <v>28</v>
      </c>
      <c r="X41" s="106" t="s">
        <v>28</v>
      </c>
      <c r="Y41" s="106" t="s">
        <v>28</v>
      </c>
      <c r="Z41" s="106" t="s">
        <v>28</v>
      </c>
      <c r="AA41" s="118" t="s">
        <v>28</v>
      </c>
      <c r="AB41" s="118" t="s">
        <v>28</v>
      </c>
      <c r="AC41" s="116" t="s">
        <v>28</v>
      </c>
      <c r="AD41" s="106" t="s">
        <v>28</v>
      </c>
      <c r="AE41" s="106" t="s">
        <v>28</v>
      </c>
      <c r="AF41" s="106" t="s">
        <v>28</v>
      </c>
      <c r="AG41" s="107" t="s">
        <v>28</v>
      </c>
      <c r="AH41" s="106" t="s">
        <v>28</v>
      </c>
      <c r="AI41" s="106" t="s">
        <v>28</v>
      </c>
      <c r="AJ41" s="106" t="s">
        <v>28</v>
      </c>
      <c r="AK41" s="106" t="s">
        <v>28</v>
      </c>
      <c r="AL41" s="106" t="s">
        <v>28</v>
      </c>
      <c r="AM41" s="106" t="s">
        <v>28</v>
      </c>
      <c r="AN41" s="106" t="s">
        <v>28</v>
      </c>
      <c r="AO41" s="106" t="s">
        <v>28</v>
      </c>
      <c r="AP41" s="106" t="s">
        <v>28</v>
      </c>
      <c r="AQ41" s="106" t="s">
        <v>28</v>
      </c>
      <c r="AR41" s="106" t="s">
        <v>28</v>
      </c>
      <c r="AS41" s="106" t="s">
        <v>28</v>
      </c>
      <c r="AT41" s="106" t="s">
        <v>28</v>
      </c>
      <c r="AU41" s="104" t="s">
        <v>28</v>
      </c>
      <c r="AV41" s="104" t="s">
        <v>28</v>
      </c>
      <c r="AW41" s="104" t="s">
        <v>28</v>
      </c>
      <c r="AX41" s="104" t="s">
        <v>28</v>
      </c>
      <c r="AY41" s="104" t="s">
        <v>28</v>
      </c>
      <c r="AZ41" s="104" t="s">
        <v>28</v>
      </c>
      <c r="BA41" s="104" t="s">
        <v>439</v>
      </c>
      <c r="BB41" s="104" t="s">
        <v>439</v>
      </c>
      <c r="BC41" s="110" t="s">
        <v>440</v>
      </c>
      <c r="BD41" s="111">
        <v>0</v>
      </c>
      <c r="BE41" s="111" t="s">
        <v>28</v>
      </c>
      <c r="BF41" s="111" t="s">
        <v>28</v>
      </c>
    </row>
    <row r="42" spans="1:93" x14ac:dyDescent="0.3">
      <c r="A42" s="10"/>
      <c r="B42" t="s">
        <v>135</v>
      </c>
      <c r="C42" s="104">
        <v>13</v>
      </c>
      <c r="D42" s="118">
        <v>1291</v>
      </c>
      <c r="E42" s="116">
        <v>0.93707595430000001</v>
      </c>
      <c r="F42" s="106">
        <v>0.54237038280000005</v>
      </c>
      <c r="G42" s="106">
        <v>1.6190252490999999</v>
      </c>
      <c r="H42" s="106">
        <v>0.3794643472</v>
      </c>
      <c r="I42" s="107">
        <v>1.00697134</v>
      </c>
      <c r="J42" s="106">
        <v>0.58470428760000004</v>
      </c>
      <c r="K42" s="106">
        <v>1.7341950472000001</v>
      </c>
      <c r="L42" s="106">
        <v>0.78254649769999995</v>
      </c>
      <c r="M42" s="106">
        <v>0.45293024710000002</v>
      </c>
      <c r="N42" s="106">
        <v>1.3520382553000001</v>
      </c>
      <c r="O42" s="118">
        <v>7</v>
      </c>
      <c r="P42" s="118">
        <v>1632</v>
      </c>
      <c r="Q42" s="116">
        <v>0.40176738579999999</v>
      </c>
      <c r="R42" s="106">
        <v>0.19113494219999999</v>
      </c>
      <c r="S42" s="106">
        <v>0.84451869680000002</v>
      </c>
      <c r="T42" s="106">
        <v>1.37212759E-2</v>
      </c>
      <c r="U42" s="107">
        <v>0.42892156860000002</v>
      </c>
      <c r="V42" s="106">
        <v>0.2044814626</v>
      </c>
      <c r="W42" s="106">
        <v>0.89970850999999996</v>
      </c>
      <c r="X42" s="106">
        <v>0.3929307293</v>
      </c>
      <c r="Y42" s="106">
        <v>0.1869310324</v>
      </c>
      <c r="Z42" s="106">
        <v>0.82594396449999996</v>
      </c>
      <c r="AA42" s="118">
        <v>12</v>
      </c>
      <c r="AB42" s="118">
        <v>1934</v>
      </c>
      <c r="AC42" s="116">
        <v>0.57837998020000003</v>
      </c>
      <c r="AD42" s="106">
        <v>0.32768028649999997</v>
      </c>
      <c r="AE42" s="106">
        <v>1.0208835114999999</v>
      </c>
      <c r="AF42" s="106">
        <v>4.8762285000000002E-2</v>
      </c>
      <c r="AG42" s="107">
        <v>0.62047569800000002</v>
      </c>
      <c r="AH42" s="106">
        <v>0.3523741621</v>
      </c>
      <c r="AI42" s="106">
        <v>1.0925605030000001</v>
      </c>
      <c r="AJ42" s="106">
        <v>0.56479373700000002</v>
      </c>
      <c r="AK42" s="106">
        <v>0.3199830213</v>
      </c>
      <c r="AL42" s="106">
        <v>0.99690278580000002</v>
      </c>
      <c r="AM42" s="106">
        <v>0.44361167060000001</v>
      </c>
      <c r="AN42" s="106">
        <v>1.439589177</v>
      </c>
      <c r="AO42" s="106">
        <v>0.56677539649999997</v>
      </c>
      <c r="AP42" s="106">
        <v>3.6565048714000001</v>
      </c>
      <c r="AQ42" s="106">
        <v>7.0843460900000002E-2</v>
      </c>
      <c r="AR42" s="106">
        <v>0.42874580649999999</v>
      </c>
      <c r="AS42" s="106">
        <v>0.1710607106</v>
      </c>
      <c r="AT42" s="106">
        <v>1.0746065881</v>
      </c>
      <c r="AU42" s="104" t="s">
        <v>28</v>
      </c>
      <c r="AV42" s="104" t="s">
        <v>28</v>
      </c>
      <c r="AW42" s="104" t="s">
        <v>28</v>
      </c>
      <c r="AX42" s="104" t="s">
        <v>28</v>
      </c>
      <c r="AY42" s="104" t="s">
        <v>28</v>
      </c>
      <c r="AZ42" s="104" t="s">
        <v>28</v>
      </c>
      <c r="BA42" s="104" t="s">
        <v>28</v>
      </c>
      <c r="BB42" s="104" t="s">
        <v>28</v>
      </c>
      <c r="BC42" s="110" t="s">
        <v>28</v>
      </c>
      <c r="BD42" s="111">
        <v>13</v>
      </c>
      <c r="BE42" s="111">
        <v>7</v>
      </c>
      <c r="BF42" s="111">
        <v>12</v>
      </c>
    </row>
    <row r="43" spans="1:93" x14ac:dyDescent="0.3">
      <c r="A43" s="10"/>
      <c r="B43" t="s">
        <v>140</v>
      </c>
      <c r="C43" s="104" t="s">
        <v>28</v>
      </c>
      <c r="D43" s="118" t="s">
        <v>28</v>
      </c>
      <c r="E43" s="116" t="s">
        <v>28</v>
      </c>
      <c r="F43" s="106" t="s">
        <v>28</v>
      </c>
      <c r="G43" s="106" t="s">
        <v>28</v>
      </c>
      <c r="H43" s="106" t="s">
        <v>28</v>
      </c>
      <c r="I43" s="107" t="s">
        <v>28</v>
      </c>
      <c r="J43" s="106" t="s">
        <v>28</v>
      </c>
      <c r="K43" s="106" t="s">
        <v>28</v>
      </c>
      <c r="L43" s="106" t="s">
        <v>28</v>
      </c>
      <c r="M43" s="106" t="s">
        <v>28</v>
      </c>
      <c r="N43" s="106" t="s">
        <v>28</v>
      </c>
      <c r="O43" s="118" t="s">
        <v>28</v>
      </c>
      <c r="P43" s="118" t="s">
        <v>28</v>
      </c>
      <c r="Q43" s="116" t="s">
        <v>28</v>
      </c>
      <c r="R43" s="106" t="s">
        <v>28</v>
      </c>
      <c r="S43" s="106" t="s">
        <v>28</v>
      </c>
      <c r="T43" s="106" t="s">
        <v>28</v>
      </c>
      <c r="U43" s="107" t="s">
        <v>28</v>
      </c>
      <c r="V43" s="106" t="s">
        <v>28</v>
      </c>
      <c r="W43" s="106" t="s">
        <v>28</v>
      </c>
      <c r="X43" s="106" t="s">
        <v>28</v>
      </c>
      <c r="Y43" s="106" t="s">
        <v>28</v>
      </c>
      <c r="Z43" s="106" t="s">
        <v>28</v>
      </c>
      <c r="AA43" s="118"/>
      <c r="AB43" s="118"/>
      <c r="AC43" s="116"/>
      <c r="AD43" s="106"/>
      <c r="AE43" s="106"/>
      <c r="AF43" s="106"/>
      <c r="AG43" s="107"/>
      <c r="AH43" s="106"/>
      <c r="AI43" s="106"/>
      <c r="AJ43" s="106"/>
      <c r="AK43" s="106"/>
      <c r="AL43" s="106"/>
      <c r="AM43" s="106"/>
      <c r="AN43" s="106"/>
      <c r="AO43" s="106"/>
      <c r="AP43" s="106"/>
      <c r="AQ43" s="106"/>
      <c r="AR43" s="106"/>
      <c r="AS43" s="106"/>
      <c r="AT43" s="106"/>
      <c r="AU43" s="104" t="s">
        <v>28</v>
      </c>
      <c r="AV43" s="104" t="s">
        <v>28</v>
      </c>
      <c r="AW43" s="104" t="s">
        <v>28</v>
      </c>
      <c r="AX43" s="104" t="s">
        <v>28</v>
      </c>
      <c r="AY43" s="104" t="s">
        <v>28</v>
      </c>
      <c r="AZ43" s="104" t="s">
        <v>439</v>
      </c>
      <c r="BA43" s="104" t="s">
        <v>439</v>
      </c>
      <c r="BB43" s="104" t="s">
        <v>439</v>
      </c>
      <c r="BC43" s="110" t="s">
        <v>440</v>
      </c>
      <c r="BD43" s="111" t="s">
        <v>28</v>
      </c>
      <c r="BE43" s="111" t="s">
        <v>28</v>
      </c>
      <c r="BF43" s="111"/>
    </row>
    <row r="44" spans="1:93" x14ac:dyDescent="0.3">
      <c r="A44" s="10"/>
      <c r="B44" t="s">
        <v>137</v>
      </c>
      <c r="C44" s="104" t="s">
        <v>28</v>
      </c>
      <c r="D44" s="118" t="s">
        <v>28</v>
      </c>
      <c r="E44" s="116" t="s">
        <v>28</v>
      </c>
      <c r="F44" s="106" t="s">
        <v>28</v>
      </c>
      <c r="G44" s="106" t="s">
        <v>28</v>
      </c>
      <c r="H44" s="106" t="s">
        <v>28</v>
      </c>
      <c r="I44" s="107" t="s">
        <v>28</v>
      </c>
      <c r="J44" s="106" t="s">
        <v>28</v>
      </c>
      <c r="K44" s="106" t="s">
        <v>28</v>
      </c>
      <c r="L44" s="106" t="s">
        <v>28</v>
      </c>
      <c r="M44" s="106" t="s">
        <v>28</v>
      </c>
      <c r="N44" s="106" t="s">
        <v>28</v>
      </c>
      <c r="O44" s="118">
        <v>10</v>
      </c>
      <c r="P44" s="118">
        <v>766</v>
      </c>
      <c r="Q44" s="116">
        <v>1.1876788157</v>
      </c>
      <c r="R44" s="106">
        <v>0.63739851459999997</v>
      </c>
      <c r="S44" s="106">
        <v>2.2130283285000001</v>
      </c>
      <c r="T44" s="106">
        <v>0.63718884139999998</v>
      </c>
      <c r="U44" s="107">
        <v>1.3054830287000001</v>
      </c>
      <c r="V44" s="106">
        <v>0.70242129259999997</v>
      </c>
      <c r="W44" s="106">
        <v>2.4263016458000002</v>
      </c>
      <c r="X44" s="106">
        <v>1.1615564621000001</v>
      </c>
      <c r="Y44" s="106">
        <v>0.62337927869999998</v>
      </c>
      <c r="Z44" s="106">
        <v>2.1643539664999998</v>
      </c>
      <c r="AA44" s="118">
        <v>7</v>
      </c>
      <c r="AB44" s="118">
        <v>854</v>
      </c>
      <c r="AC44" s="116">
        <v>0.73815397090000001</v>
      </c>
      <c r="AD44" s="106">
        <v>0.35123954740000002</v>
      </c>
      <c r="AE44" s="106">
        <v>1.5512811377</v>
      </c>
      <c r="AF44" s="106">
        <v>0.3876167881</v>
      </c>
      <c r="AG44" s="107">
        <v>0.81967213110000003</v>
      </c>
      <c r="AH44" s="106">
        <v>0.39076551170000001</v>
      </c>
      <c r="AI44" s="106">
        <v>1.7193492837</v>
      </c>
      <c r="AJ44" s="106">
        <v>0.7208146097</v>
      </c>
      <c r="AK44" s="106">
        <v>0.34298887119999999</v>
      </c>
      <c r="AL44" s="106">
        <v>1.5148412822999999</v>
      </c>
      <c r="AM44" s="106">
        <v>0.33449822019999997</v>
      </c>
      <c r="AN44" s="106">
        <v>0.62150975590000002</v>
      </c>
      <c r="AO44" s="106">
        <v>0.23657600270000001</v>
      </c>
      <c r="AP44" s="106">
        <v>1.6327707473999999</v>
      </c>
      <c r="AQ44" s="106">
        <v>0.52990464800000003</v>
      </c>
      <c r="AR44" s="106">
        <v>1.4106544328999999</v>
      </c>
      <c r="AS44" s="106">
        <v>0.48216654209999998</v>
      </c>
      <c r="AT44" s="106">
        <v>4.1270925198999997</v>
      </c>
      <c r="AU44" s="104" t="s">
        <v>28</v>
      </c>
      <c r="AV44" s="104" t="s">
        <v>28</v>
      </c>
      <c r="AW44" s="104" t="s">
        <v>28</v>
      </c>
      <c r="AX44" s="104" t="s">
        <v>28</v>
      </c>
      <c r="AY44" s="104" t="s">
        <v>28</v>
      </c>
      <c r="AZ44" s="104" t="s">
        <v>439</v>
      </c>
      <c r="BA44" s="104" t="s">
        <v>28</v>
      </c>
      <c r="BB44" s="104" t="s">
        <v>28</v>
      </c>
      <c r="BC44" s="110" t="s">
        <v>440</v>
      </c>
      <c r="BD44" s="111" t="s">
        <v>28</v>
      </c>
      <c r="BE44" s="111">
        <v>10</v>
      </c>
      <c r="BF44" s="111">
        <v>7</v>
      </c>
    </row>
    <row r="45" spans="1:93" x14ac:dyDescent="0.3">
      <c r="A45" s="10"/>
      <c r="B45" t="s">
        <v>139</v>
      </c>
      <c r="C45" s="104">
        <v>6</v>
      </c>
      <c r="D45" s="118">
        <v>738</v>
      </c>
      <c r="E45" s="116">
        <v>0.78911403540000002</v>
      </c>
      <c r="F45" s="106">
        <v>0.35374428549999998</v>
      </c>
      <c r="G45" s="106">
        <v>1.7603138382000001</v>
      </c>
      <c r="H45" s="106">
        <v>0.30830197580000002</v>
      </c>
      <c r="I45" s="107">
        <v>0.81300813009999995</v>
      </c>
      <c r="J45" s="106">
        <v>0.36525259799999998</v>
      </c>
      <c r="K45" s="106">
        <v>1.8096578182</v>
      </c>
      <c r="L45" s="106">
        <v>0.65898438849999996</v>
      </c>
      <c r="M45" s="106">
        <v>0.29540972679999999</v>
      </c>
      <c r="N45" s="106">
        <v>1.4700275068999999</v>
      </c>
      <c r="O45" s="118">
        <v>7</v>
      </c>
      <c r="P45" s="118">
        <v>917</v>
      </c>
      <c r="Q45" s="116">
        <v>0.72494119499999998</v>
      </c>
      <c r="R45" s="106">
        <v>0.34488099300000002</v>
      </c>
      <c r="S45" s="106">
        <v>1.5238292247</v>
      </c>
      <c r="T45" s="106">
        <v>0.36423702540000003</v>
      </c>
      <c r="U45" s="107">
        <v>0.76335877860000001</v>
      </c>
      <c r="V45" s="106">
        <v>0.36391902609999999</v>
      </c>
      <c r="W45" s="106">
        <v>1.6012260504</v>
      </c>
      <c r="X45" s="106">
        <v>0.70899650520000002</v>
      </c>
      <c r="Y45" s="106">
        <v>0.33729552200000001</v>
      </c>
      <c r="Z45" s="106">
        <v>1.4903134245</v>
      </c>
      <c r="AA45" s="118">
        <v>10</v>
      </c>
      <c r="AB45" s="118">
        <v>1016</v>
      </c>
      <c r="AC45" s="116">
        <v>0.94415071390000005</v>
      </c>
      <c r="AD45" s="106">
        <v>0.50689589629999998</v>
      </c>
      <c r="AE45" s="106">
        <v>1.7585870729999999</v>
      </c>
      <c r="AF45" s="106">
        <v>0.79795031630000002</v>
      </c>
      <c r="AG45" s="107">
        <v>0.98425196849999996</v>
      </c>
      <c r="AH45" s="106">
        <v>0.52958140760000005</v>
      </c>
      <c r="AI45" s="106">
        <v>1.8292786029999999</v>
      </c>
      <c r="AJ45" s="106">
        <v>0.92197245449999998</v>
      </c>
      <c r="AK45" s="106">
        <v>0.49498882630000002</v>
      </c>
      <c r="AL45" s="106">
        <v>1.7172775662999999</v>
      </c>
      <c r="AM45" s="106">
        <v>0.59188667049999999</v>
      </c>
      <c r="AN45" s="106">
        <v>1.3023824835</v>
      </c>
      <c r="AO45" s="106">
        <v>0.49574840599999997</v>
      </c>
      <c r="AP45" s="106">
        <v>3.4214938722000001</v>
      </c>
      <c r="AQ45" s="106">
        <v>0.87882517419999995</v>
      </c>
      <c r="AR45" s="106">
        <v>0.91867735520000005</v>
      </c>
      <c r="AS45" s="106">
        <v>0.30874328979999999</v>
      </c>
      <c r="AT45" s="106">
        <v>2.7335592738000001</v>
      </c>
      <c r="AU45" s="104" t="s">
        <v>28</v>
      </c>
      <c r="AV45" s="104" t="s">
        <v>28</v>
      </c>
      <c r="AW45" s="104" t="s">
        <v>28</v>
      </c>
      <c r="AX45" s="104" t="s">
        <v>28</v>
      </c>
      <c r="AY45" s="104" t="s">
        <v>28</v>
      </c>
      <c r="AZ45" s="104" t="s">
        <v>28</v>
      </c>
      <c r="BA45" s="104" t="s">
        <v>28</v>
      </c>
      <c r="BB45" s="104" t="s">
        <v>28</v>
      </c>
      <c r="BC45" s="110" t="s">
        <v>28</v>
      </c>
      <c r="BD45" s="111">
        <v>6</v>
      </c>
      <c r="BE45" s="111">
        <v>7</v>
      </c>
      <c r="BF45" s="111">
        <v>10</v>
      </c>
    </row>
    <row r="46" spans="1:93" x14ac:dyDescent="0.3">
      <c r="A46" s="10"/>
      <c r="B46" t="s">
        <v>143</v>
      </c>
      <c r="C46" s="104" t="s">
        <v>28</v>
      </c>
      <c r="D46" s="118" t="s">
        <v>28</v>
      </c>
      <c r="E46" s="116" t="s">
        <v>28</v>
      </c>
      <c r="F46" s="106" t="s">
        <v>28</v>
      </c>
      <c r="G46" s="106" t="s">
        <v>28</v>
      </c>
      <c r="H46" s="106" t="s">
        <v>28</v>
      </c>
      <c r="I46" s="107" t="s">
        <v>28</v>
      </c>
      <c r="J46" s="106" t="s">
        <v>28</v>
      </c>
      <c r="K46" s="106" t="s">
        <v>28</v>
      </c>
      <c r="L46" s="106" t="s">
        <v>28</v>
      </c>
      <c r="M46" s="106" t="s">
        <v>28</v>
      </c>
      <c r="N46" s="106" t="s">
        <v>28</v>
      </c>
      <c r="O46" s="118">
        <v>8</v>
      </c>
      <c r="P46" s="118">
        <v>584</v>
      </c>
      <c r="Q46" s="116">
        <v>1.2898008317</v>
      </c>
      <c r="R46" s="106">
        <v>0.64357988980000003</v>
      </c>
      <c r="S46" s="106">
        <v>2.5848946056000002</v>
      </c>
      <c r="T46" s="106">
        <v>0.51261272849999995</v>
      </c>
      <c r="U46" s="107">
        <v>1.3698630137000001</v>
      </c>
      <c r="V46" s="106">
        <v>0.68506526540000001</v>
      </c>
      <c r="W46" s="106">
        <v>2.7391910977</v>
      </c>
      <c r="X46" s="106">
        <v>1.2614323595000001</v>
      </c>
      <c r="Y46" s="106">
        <v>0.629424698</v>
      </c>
      <c r="Z46" s="106">
        <v>2.5280412457999999</v>
      </c>
      <c r="AA46" s="118">
        <v>7</v>
      </c>
      <c r="AB46" s="118">
        <v>618</v>
      </c>
      <c r="AC46" s="116">
        <v>1.0634824426</v>
      </c>
      <c r="AD46" s="106">
        <v>0.50607107380000005</v>
      </c>
      <c r="AE46" s="106">
        <v>2.2348538858000002</v>
      </c>
      <c r="AF46" s="106">
        <v>0.92057783579999997</v>
      </c>
      <c r="AG46" s="107">
        <v>1.1326860840999999</v>
      </c>
      <c r="AH46" s="106">
        <v>0.53998988179999996</v>
      </c>
      <c r="AI46" s="106">
        <v>2.3759292689999998</v>
      </c>
      <c r="AJ46" s="106">
        <v>1.0385010608</v>
      </c>
      <c r="AK46" s="106">
        <v>0.49418337899999998</v>
      </c>
      <c r="AL46" s="106">
        <v>2.1823567913000002</v>
      </c>
      <c r="AM46" s="106">
        <v>0.70930237529999995</v>
      </c>
      <c r="AN46" s="106">
        <v>0.82453229709999998</v>
      </c>
      <c r="AO46" s="106">
        <v>0.29899825149999998</v>
      </c>
      <c r="AP46" s="106">
        <v>2.2737708516000001</v>
      </c>
      <c r="AQ46" s="106">
        <v>0.72932792290000004</v>
      </c>
      <c r="AR46" s="106">
        <v>1.2180631349</v>
      </c>
      <c r="AS46" s="106">
        <v>0.39848244379999997</v>
      </c>
      <c r="AT46" s="106">
        <v>3.7233203707000002</v>
      </c>
      <c r="AU46" s="104" t="s">
        <v>28</v>
      </c>
      <c r="AV46" s="104" t="s">
        <v>28</v>
      </c>
      <c r="AW46" s="104" t="s">
        <v>28</v>
      </c>
      <c r="AX46" s="104" t="s">
        <v>28</v>
      </c>
      <c r="AY46" s="104" t="s">
        <v>28</v>
      </c>
      <c r="AZ46" s="104" t="s">
        <v>439</v>
      </c>
      <c r="BA46" s="104" t="s">
        <v>28</v>
      </c>
      <c r="BB46" s="104" t="s">
        <v>28</v>
      </c>
      <c r="BC46" s="110" t="s">
        <v>440</v>
      </c>
      <c r="BD46" s="111" t="s">
        <v>28</v>
      </c>
      <c r="BE46" s="111">
        <v>8</v>
      </c>
      <c r="BF46" s="111">
        <v>7</v>
      </c>
    </row>
    <row r="47" spans="1:93" x14ac:dyDescent="0.3">
      <c r="A47" s="10"/>
      <c r="B47" t="s">
        <v>145</v>
      </c>
      <c r="C47" s="104">
        <v>27</v>
      </c>
      <c r="D47" s="118">
        <v>900</v>
      </c>
      <c r="E47" s="116">
        <v>3.1074431638000002</v>
      </c>
      <c r="F47" s="106">
        <v>2.1212106239000001</v>
      </c>
      <c r="G47" s="106">
        <v>4.5522132065000003</v>
      </c>
      <c r="H47" s="106">
        <v>9.827353099999999E-7</v>
      </c>
      <c r="I47" s="107">
        <v>3</v>
      </c>
      <c r="J47" s="106">
        <v>2.0573464965000001</v>
      </c>
      <c r="K47" s="106">
        <v>4.3745669556999998</v>
      </c>
      <c r="L47" s="106">
        <v>2.5950071106000001</v>
      </c>
      <c r="M47" s="106">
        <v>1.7714102437000001</v>
      </c>
      <c r="N47" s="106">
        <v>3.8015258904000002</v>
      </c>
      <c r="O47" s="118">
        <v>21</v>
      </c>
      <c r="P47" s="118">
        <v>1092</v>
      </c>
      <c r="Q47" s="116">
        <v>1.9677736767</v>
      </c>
      <c r="R47" s="106">
        <v>1.2783691323999999</v>
      </c>
      <c r="S47" s="106">
        <v>3.0289633443000001</v>
      </c>
      <c r="T47" s="106">
        <v>2.9310897999999998E-3</v>
      </c>
      <c r="U47" s="107">
        <v>1.9230769231</v>
      </c>
      <c r="V47" s="106">
        <v>1.2538605875</v>
      </c>
      <c r="W47" s="106">
        <v>2.9494705305000002</v>
      </c>
      <c r="X47" s="106">
        <v>1.9244935582</v>
      </c>
      <c r="Y47" s="106">
        <v>1.2502520942999999</v>
      </c>
      <c r="Z47" s="106">
        <v>2.9623429325999999</v>
      </c>
      <c r="AA47" s="118">
        <v>15</v>
      </c>
      <c r="AB47" s="118">
        <v>1209</v>
      </c>
      <c r="AC47" s="116">
        <v>1.2639114274000001</v>
      </c>
      <c r="AD47" s="106">
        <v>0.75993604130000003</v>
      </c>
      <c r="AE47" s="106">
        <v>2.1021138748000001</v>
      </c>
      <c r="AF47" s="106">
        <v>0.41750738199999998</v>
      </c>
      <c r="AG47" s="107">
        <v>1.2406947891</v>
      </c>
      <c r="AH47" s="106">
        <v>0.74797255839999999</v>
      </c>
      <c r="AI47" s="106">
        <v>2.0579946981999999</v>
      </c>
      <c r="AJ47" s="106">
        <v>1.2342219350000001</v>
      </c>
      <c r="AK47" s="106">
        <v>0.74208501559999995</v>
      </c>
      <c r="AL47" s="106">
        <v>2.0527348656000002</v>
      </c>
      <c r="AM47" s="106">
        <v>0.1903656165</v>
      </c>
      <c r="AN47" s="106">
        <v>0.64230528259999997</v>
      </c>
      <c r="AO47" s="106">
        <v>0.33111787339999998</v>
      </c>
      <c r="AP47" s="106">
        <v>1.2459492801000001</v>
      </c>
      <c r="AQ47" s="106">
        <v>0.1163420854</v>
      </c>
      <c r="AR47" s="106">
        <v>0.63324526719999996</v>
      </c>
      <c r="AS47" s="106">
        <v>0.35801971459999998</v>
      </c>
      <c r="AT47" s="106">
        <v>1.1200488468000001</v>
      </c>
      <c r="AU47" s="104">
        <v>1</v>
      </c>
      <c r="AV47" s="104">
        <v>2</v>
      </c>
      <c r="AW47" s="104" t="s">
        <v>28</v>
      </c>
      <c r="AX47" s="104" t="s">
        <v>28</v>
      </c>
      <c r="AY47" s="104" t="s">
        <v>28</v>
      </c>
      <c r="AZ47" s="104" t="s">
        <v>28</v>
      </c>
      <c r="BA47" s="104" t="s">
        <v>28</v>
      </c>
      <c r="BB47" s="104" t="s">
        <v>28</v>
      </c>
      <c r="BC47" s="110" t="s">
        <v>424</v>
      </c>
      <c r="BD47" s="111">
        <v>27</v>
      </c>
      <c r="BE47" s="111">
        <v>21</v>
      </c>
      <c r="BF47" s="111">
        <v>15</v>
      </c>
      <c r="BQ47" s="52"/>
      <c r="CO47" s="4"/>
    </row>
    <row r="48" spans="1:93" x14ac:dyDescent="0.3">
      <c r="A48" s="10"/>
      <c r="B48" t="s">
        <v>97</v>
      </c>
      <c r="C48" s="104">
        <v>13</v>
      </c>
      <c r="D48" s="118">
        <v>883</v>
      </c>
      <c r="E48" s="116">
        <v>1.4745716062000001</v>
      </c>
      <c r="F48" s="106">
        <v>0.85347806270000004</v>
      </c>
      <c r="G48" s="106">
        <v>2.5476476982</v>
      </c>
      <c r="H48" s="106">
        <v>0.45559641760000003</v>
      </c>
      <c r="I48" s="107">
        <v>1.4722536805999999</v>
      </c>
      <c r="J48" s="106">
        <v>0.85487342619999995</v>
      </c>
      <c r="K48" s="106">
        <v>2.5354992140000001</v>
      </c>
      <c r="L48" s="106">
        <v>1.2314058862999999</v>
      </c>
      <c r="M48" s="106">
        <v>0.71273440079999995</v>
      </c>
      <c r="N48" s="106">
        <v>2.1275252816000001</v>
      </c>
      <c r="O48" s="118">
        <v>6</v>
      </c>
      <c r="P48" s="118">
        <v>1264</v>
      </c>
      <c r="Q48" s="116">
        <v>0.469382841</v>
      </c>
      <c r="R48" s="106">
        <v>0.21046707549999999</v>
      </c>
      <c r="S48" s="106">
        <v>1.046815759</v>
      </c>
      <c r="T48" s="106">
        <v>5.7104740700000003E-2</v>
      </c>
      <c r="U48" s="107">
        <v>0.47468354429999998</v>
      </c>
      <c r="V48" s="106">
        <v>0.21325665930000001</v>
      </c>
      <c r="W48" s="106">
        <v>1.0565881881000001</v>
      </c>
      <c r="X48" s="106">
        <v>0.45905901910000002</v>
      </c>
      <c r="Y48" s="106">
        <v>0.20583796600000001</v>
      </c>
      <c r="Z48" s="106">
        <v>1.0237916121999999</v>
      </c>
      <c r="AA48" s="118">
        <v>21</v>
      </c>
      <c r="AB48" s="118">
        <v>1488</v>
      </c>
      <c r="AC48" s="116">
        <v>1.4122980662</v>
      </c>
      <c r="AD48" s="106">
        <v>0.9179224507</v>
      </c>
      <c r="AE48" s="106">
        <v>2.1729350082000001</v>
      </c>
      <c r="AF48" s="106">
        <v>0.14367263080000001</v>
      </c>
      <c r="AG48" s="107">
        <v>1.4112903226</v>
      </c>
      <c r="AH48" s="106">
        <v>0.92017188270000005</v>
      </c>
      <c r="AI48" s="106">
        <v>2.1645307924999999</v>
      </c>
      <c r="AJ48" s="106">
        <v>1.3791229465999999</v>
      </c>
      <c r="AK48" s="106">
        <v>0.89636029760000002</v>
      </c>
      <c r="AL48" s="106">
        <v>2.1218923987</v>
      </c>
      <c r="AM48" s="106">
        <v>1.7330313999999999E-2</v>
      </c>
      <c r="AN48" s="106">
        <v>3.0088404238000002</v>
      </c>
      <c r="AO48" s="106">
        <v>1.2144184581999999</v>
      </c>
      <c r="AP48" s="106">
        <v>7.4546962251000002</v>
      </c>
      <c r="AQ48" s="106">
        <v>2.0376923700000001E-2</v>
      </c>
      <c r="AR48" s="106">
        <v>0.3183181061</v>
      </c>
      <c r="AS48" s="106">
        <v>0.1209907138</v>
      </c>
      <c r="AT48" s="106">
        <v>0.83747267410000004</v>
      </c>
      <c r="AU48" s="104" t="s">
        <v>28</v>
      </c>
      <c r="AV48" s="104" t="s">
        <v>28</v>
      </c>
      <c r="AW48" s="104" t="s">
        <v>28</v>
      </c>
      <c r="AX48" s="104" t="s">
        <v>28</v>
      </c>
      <c r="AY48" s="104" t="s">
        <v>28</v>
      </c>
      <c r="AZ48" s="104" t="s">
        <v>28</v>
      </c>
      <c r="BA48" s="104" t="s">
        <v>28</v>
      </c>
      <c r="BB48" s="104" t="s">
        <v>28</v>
      </c>
      <c r="BC48" s="110" t="s">
        <v>28</v>
      </c>
      <c r="BD48" s="111">
        <v>13</v>
      </c>
      <c r="BE48" s="111">
        <v>6</v>
      </c>
      <c r="BF48" s="111">
        <v>21</v>
      </c>
    </row>
    <row r="49" spans="1:93" x14ac:dyDescent="0.3">
      <c r="A49" s="10"/>
      <c r="B49" t="s">
        <v>144</v>
      </c>
      <c r="C49" s="104">
        <v>21</v>
      </c>
      <c r="D49" s="118">
        <v>783</v>
      </c>
      <c r="E49" s="116">
        <v>2.8103391281999999</v>
      </c>
      <c r="F49" s="106">
        <v>1.8249198695</v>
      </c>
      <c r="G49" s="106">
        <v>4.3278645530000004</v>
      </c>
      <c r="H49" s="106">
        <v>1.077164E-4</v>
      </c>
      <c r="I49" s="107">
        <v>2.6819923372000001</v>
      </c>
      <c r="J49" s="106">
        <v>1.7486791335</v>
      </c>
      <c r="K49" s="106">
        <v>4.1134378280000004</v>
      </c>
      <c r="L49" s="106">
        <v>2.3468973160000002</v>
      </c>
      <c r="M49" s="106">
        <v>1.5239796154</v>
      </c>
      <c r="N49" s="106">
        <v>3.6141736780999998</v>
      </c>
      <c r="O49" s="118">
        <v>23</v>
      </c>
      <c r="P49" s="118">
        <v>1061</v>
      </c>
      <c r="Q49" s="116">
        <v>2.2665864722000002</v>
      </c>
      <c r="R49" s="106">
        <v>1.5005114641999999</v>
      </c>
      <c r="S49" s="106">
        <v>3.4237753981000001</v>
      </c>
      <c r="T49" s="106">
        <v>1.5520630000000001E-4</v>
      </c>
      <c r="U49" s="107">
        <v>2.1677662581999999</v>
      </c>
      <c r="V49" s="106">
        <v>1.4405378078</v>
      </c>
      <c r="W49" s="106">
        <v>3.2621223303</v>
      </c>
      <c r="X49" s="106">
        <v>2.2167341277000001</v>
      </c>
      <c r="Y49" s="106">
        <v>1.4675085255</v>
      </c>
      <c r="Z49" s="106">
        <v>3.3484713086000002</v>
      </c>
      <c r="AA49" s="118">
        <v>23</v>
      </c>
      <c r="AB49" s="118">
        <v>1134</v>
      </c>
      <c r="AC49" s="116">
        <v>2.0823366930999998</v>
      </c>
      <c r="AD49" s="106">
        <v>1.3792114717999999</v>
      </c>
      <c r="AE49" s="106">
        <v>3.14391679</v>
      </c>
      <c r="AF49" s="106">
        <v>7.342742E-4</v>
      </c>
      <c r="AG49" s="107">
        <v>2.0282186949000001</v>
      </c>
      <c r="AH49" s="106">
        <v>1.3478047742999999</v>
      </c>
      <c r="AI49" s="106">
        <v>3.0521268011</v>
      </c>
      <c r="AJ49" s="106">
        <v>2.0334222531999999</v>
      </c>
      <c r="AK49" s="106">
        <v>1.3468135618999999</v>
      </c>
      <c r="AL49" s="106">
        <v>3.0700656548</v>
      </c>
      <c r="AM49" s="106">
        <v>0.77371706579999999</v>
      </c>
      <c r="AN49" s="106">
        <v>0.91871045669999996</v>
      </c>
      <c r="AO49" s="106">
        <v>0.51543270060000002</v>
      </c>
      <c r="AP49" s="106">
        <v>1.6375152418000001</v>
      </c>
      <c r="AQ49" s="106">
        <v>0.47619771640000003</v>
      </c>
      <c r="AR49" s="106">
        <v>0.80651706739999995</v>
      </c>
      <c r="AS49" s="106">
        <v>0.44637401259999998</v>
      </c>
      <c r="AT49" s="106">
        <v>1.4572303982000001</v>
      </c>
      <c r="AU49" s="104">
        <v>1</v>
      </c>
      <c r="AV49" s="104">
        <v>2</v>
      </c>
      <c r="AW49" s="104">
        <v>3</v>
      </c>
      <c r="AX49" s="104" t="s">
        <v>28</v>
      </c>
      <c r="AY49" s="104" t="s">
        <v>28</v>
      </c>
      <c r="AZ49" s="104" t="s">
        <v>28</v>
      </c>
      <c r="BA49" s="104" t="s">
        <v>28</v>
      </c>
      <c r="BB49" s="104" t="s">
        <v>28</v>
      </c>
      <c r="BC49" s="110" t="s">
        <v>230</v>
      </c>
      <c r="BD49" s="111">
        <v>21</v>
      </c>
      <c r="BE49" s="111">
        <v>23</v>
      </c>
      <c r="BF49" s="111">
        <v>23</v>
      </c>
      <c r="BQ49" s="52"/>
    </row>
    <row r="50" spans="1:93" x14ac:dyDescent="0.3">
      <c r="A50" s="10"/>
      <c r="B50" t="s">
        <v>146</v>
      </c>
      <c r="C50" s="104">
        <v>13</v>
      </c>
      <c r="D50" s="118">
        <v>777</v>
      </c>
      <c r="E50" s="116">
        <v>1.7550100708</v>
      </c>
      <c r="F50" s="106">
        <v>1.0157637257000001</v>
      </c>
      <c r="G50" s="106">
        <v>3.0322606239000001</v>
      </c>
      <c r="H50" s="106">
        <v>0.17065234400000001</v>
      </c>
      <c r="I50" s="107">
        <v>1.6731016730999999</v>
      </c>
      <c r="J50" s="106">
        <v>0.97149708530000001</v>
      </c>
      <c r="K50" s="106">
        <v>2.8813974337000001</v>
      </c>
      <c r="L50" s="106">
        <v>1.4655983627</v>
      </c>
      <c r="M50" s="106">
        <v>0.84825818269999997</v>
      </c>
      <c r="N50" s="106">
        <v>2.5322226234</v>
      </c>
      <c r="O50" s="118">
        <v>26</v>
      </c>
      <c r="P50" s="118">
        <v>920</v>
      </c>
      <c r="Q50" s="116">
        <v>2.8897007180999998</v>
      </c>
      <c r="R50" s="106">
        <v>1.9595848647</v>
      </c>
      <c r="S50" s="106">
        <v>4.2612955378999997</v>
      </c>
      <c r="T50" s="106">
        <v>1.5855105E-7</v>
      </c>
      <c r="U50" s="107">
        <v>2.8260869565000002</v>
      </c>
      <c r="V50" s="106">
        <v>1.9242042242999999</v>
      </c>
      <c r="W50" s="106">
        <v>4.1506859744</v>
      </c>
      <c r="X50" s="106">
        <v>2.8261433126000002</v>
      </c>
      <c r="Y50" s="106">
        <v>1.9164848547</v>
      </c>
      <c r="Z50" s="106">
        <v>4.1675706455999997</v>
      </c>
      <c r="AA50" s="118">
        <v>23</v>
      </c>
      <c r="AB50" s="118">
        <v>992</v>
      </c>
      <c r="AC50" s="116">
        <v>2.4203180579999999</v>
      </c>
      <c r="AD50" s="106">
        <v>1.6030429419000001</v>
      </c>
      <c r="AE50" s="106">
        <v>3.6542623712000002</v>
      </c>
      <c r="AF50" s="106">
        <v>4.27955E-5</v>
      </c>
      <c r="AG50" s="107">
        <v>2.3185483870999999</v>
      </c>
      <c r="AH50" s="106">
        <v>1.5407365061</v>
      </c>
      <c r="AI50" s="106">
        <v>3.4890239843000002</v>
      </c>
      <c r="AJ50" s="106">
        <v>2.3634643788999998</v>
      </c>
      <c r="AK50" s="106">
        <v>1.5653871930000001</v>
      </c>
      <c r="AL50" s="106">
        <v>3.5684231323</v>
      </c>
      <c r="AM50" s="106">
        <v>0.53577078889999996</v>
      </c>
      <c r="AN50" s="106">
        <v>0.83756703349999995</v>
      </c>
      <c r="AO50" s="106">
        <v>0.47792574240000002</v>
      </c>
      <c r="AP50" s="106">
        <v>1.4678400289</v>
      </c>
      <c r="AQ50" s="106">
        <v>0.14208830480000001</v>
      </c>
      <c r="AR50" s="106">
        <v>1.6465436673</v>
      </c>
      <c r="AS50" s="106">
        <v>0.84612077779999995</v>
      </c>
      <c r="AT50" s="106">
        <v>3.2041596418</v>
      </c>
      <c r="AU50" s="104" t="s">
        <v>28</v>
      </c>
      <c r="AV50" s="104">
        <v>2</v>
      </c>
      <c r="AW50" s="104">
        <v>3</v>
      </c>
      <c r="AX50" s="104" t="s">
        <v>28</v>
      </c>
      <c r="AY50" s="104" t="s">
        <v>28</v>
      </c>
      <c r="AZ50" s="104" t="s">
        <v>28</v>
      </c>
      <c r="BA50" s="104" t="s">
        <v>28</v>
      </c>
      <c r="BB50" s="104" t="s">
        <v>28</v>
      </c>
      <c r="BC50" s="110" t="s">
        <v>231</v>
      </c>
      <c r="BD50" s="111">
        <v>13</v>
      </c>
      <c r="BE50" s="111">
        <v>26</v>
      </c>
      <c r="BF50" s="111">
        <v>23</v>
      </c>
    </row>
    <row r="51" spans="1:93" x14ac:dyDescent="0.3">
      <c r="A51" s="10"/>
      <c r="B51" t="s">
        <v>147</v>
      </c>
      <c r="C51" s="104">
        <v>15</v>
      </c>
      <c r="D51" s="118">
        <v>582</v>
      </c>
      <c r="E51" s="116">
        <v>2.9944793699000001</v>
      </c>
      <c r="F51" s="106">
        <v>1.7986606729000001</v>
      </c>
      <c r="G51" s="106">
        <v>4.9853242647</v>
      </c>
      <c r="H51" s="106">
        <v>4.2463849999999998E-4</v>
      </c>
      <c r="I51" s="107">
        <v>2.5773195875999999</v>
      </c>
      <c r="J51" s="106">
        <v>1.5537780466</v>
      </c>
      <c r="K51" s="106">
        <v>4.2751126979</v>
      </c>
      <c r="L51" s="106">
        <v>2.5006717252000001</v>
      </c>
      <c r="M51" s="106">
        <v>1.5020507182</v>
      </c>
      <c r="N51" s="106">
        <v>4.1632143320999999</v>
      </c>
      <c r="O51" s="118">
        <v>8</v>
      </c>
      <c r="P51" s="118">
        <v>673</v>
      </c>
      <c r="Q51" s="116">
        <v>1.3619382266</v>
      </c>
      <c r="R51" s="106">
        <v>0.67945748340000001</v>
      </c>
      <c r="S51" s="106">
        <v>2.7299364246</v>
      </c>
      <c r="T51" s="106">
        <v>0.4190887579</v>
      </c>
      <c r="U51" s="107">
        <v>1.1887072808000001</v>
      </c>
      <c r="V51" s="106">
        <v>0.59446971019999995</v>
      </c>
      <c r="W51" s="106">
        <v>2.3769503731000001</v>
      </c>
      <c r="X51" s="106">
        <v>1.3319831312999999</v>
      </c>
      <c r="Y51" s="106">
        <v>0.66451318329999998</v>
      </c>
      <c r="Z51" s="106">
        <v>2.6698929482999998</v>
      </c>
      <c r="AA51" s="118">
        <v>13</v>
      </c>
      <c r="AB51" s="118">
        <v>712</v>
      </c>
      <c r="AC51" s="116">
        <v>2.0813615780000001</v>
      </c>
      <c r="AD51" s="106">
        <v>1.2053281644</v>
      </c>
      <c r="AE51" s="106">
        <v>3.5940967334999998</v>
      </c>
      <c r="AF51" s="106">
        <v>1.09363807E-2</v>
      </c>
      <c r="AG51" s="107">
        <v>1.8258426966000001</v>
      </c>
      <c r="AH51" s="106">
        <v>1.0601871282999999</v>
      </c>
      <c r="AI51" s="106">
        <v>3.1444463567000001</v>
      </c>
      <c r="AJ51" s="106">
        <v>2.0324700437000001</v>
      </c>
      <c r="AK51" s="106">
        <v>1.1770148027</v>
      </c>
      <c r="AL51" s="106">
        <v>3.5096707953999999</v>
      </c>
      <c r="AM51" s="106">
        <v>0.3452669565</v>
      </c>
      <c r="AN51" s="106">
        <v>1.5282349356</v>
      </c>
      <c r="AO51" s="106">
        <v>0.633419391</v>
      </c>
      <c r="AP51" s="106">
        <v>3.6871337562000002</v>
      </c>
      <c r="AQ51" s="106">
        <v>7.1925036100000006E-2</v>
      </c>
      <c r="AR51" s="106">
        <v>0.45481636650000001</v>
      </c>
      <c r="AS51" s="106">
        <v>0.1928324149</v>
      </c>
      <c r="AT51" s="106">
        <v>1.0727342043999999</v>
      </c>
      <c r="AU51" s="104">
        <v>1</v>
      </c>
      <c r="AV51" s="104" t="s">
        <v>28</v>
      </c>
      <c r="AW51" s="104" t="s">
        <v>28</v>
      </c>
      <c r="AX51" s="104" t="s">
        <v>28</v>
      </c>
      <c r="AY51" s="104" t="s">
        <v>28</v>
      </c>
      <c r="AZ51" s="104" t="s">
        <v>28</v>
      </c>
      <c r="BA51" s="104" t="s">
        <v>28</v>
      </c>
      <c r="BB51" s="104" t="s">
        <v>28</v>
      </c>
      <c r="BC51" s="110">
        <v>-1</v>
      </c>
      <c r="BD51" s="111">
        <v>15</v>
      </c>
      <c r="BE51" s="111">
        <v>8</v>
      </c>
      <c r="BF51" s="111">
        <v>13</v>
      </c>
      <c r="BQ51" s="52"/>
      <c r="CC51" s="4"/>
      <c r="CO51" s="4"/>
    </row>
    <row r="52" spans="1:93" s="3" customFormat="1" x14ac:dyDescent="0.3">
      <c r="A52" s="10"/>
      <c r="B52" s="3" t="s">
        <v>82</v>
      </c>
      <c r="C52" s="114">
        <v>9</v>
      </c>
      <c r="D52" s="117">
        <v>1026</v>
      </c>
      <c r="E52" s="113">
        <v>0.86939041689999996</v>
      </c>
      <c r="F52" s="112">
        <v>0.45115103760000003</v>
      </c>
      <c r="G52" s="112">
        <v>1.6753584367000001</v>
      </c>
      <c r="H52" s="112">
        <v>0.33876201169999998</v>
      </c>
      <c r="I52" s="115">
        <v>0.8771929825</v>
      </c>
      <c r="J52" s="112">
        <v>0.45641646279999998</v>
      </c>
      <c r="K52" s="112">
        <v>1.6858890753</v>
      </c>
      <c r="L52" s="112">
        <v>0.72602271220000003</v>
      </c>
      <c r="M52" s="112">
        <v>0.37675352010000002</v>
      </c>
      <c r="N52" s="112">
        <v>1.3990817617</v>
      </c>
      <c r="O52" s="117">
        <v>17</v>
      </c>
      <c r="P52" s="117">
        <v>1326</v>
      </c>
      <c r="Q52" s="113">
        <v>1.2760827119</v>
      </c>
      <c r="R52" s="112">
        <v>0.79071850460000004</v>
      </c>
      <c r="S52" s="112">
        <v>2.0593764760000002</v>
      </c>
      <c r="T52" s="112">
        <v>0.36424964100000001</v>
      </c>
      <c r="U52" s="115">
        <v>1.2820512821000001</v>
      </c>
      <c r="V52" s="112">
        <v>0.79700069299999998</v>
      </c>
      <c r="W52" s="112">
        <v>2.0623012053999998</v>
      </c>
      <c r="X52" s="112">
        <v>1.2480159623</v>
      </c>
      <c r="Y52" s="112">
        <v>0.77332707850000004</v>
      </c>
      <c r="Z52" s="112">
        <v>2.0140816034000002</v>
      </c>
      <c r="AA52" s="117">
        <v>9</v>
      </c>
      <c r="AB52" s="117">
        <v>1416</v>
      </c>
      <c r="AC52" s="113">
        <v>0.649008111</v>
      </c>
      <c r="AD52" s="112">
        <v>0.33699198850000001</v>
      </c>
      <c r="AE52" s="112">
        <v>1.2499155544</v>
      </c>
      <c r="AF52" s="112">
        <v>0.17258926229999999</v>
      </c>
      <c r="AG52" s="115">
        <v>0.63559322029999998</v>
      </c>
      <c r="AH52" s="112">
        <v>0.3307085387</v>
      </c>
      <c r="AI52" s="112">
        <v>1.2215552197999999</v>
      </c>
      <c r="AJ52" s="112">
        <v>0.63376280110000005</v>
      </c>
      <c r="AK52" s="112">
        <v>0.32907598989999998</v>
      </c>
      <c r="AL52" s="112">
        <v>1.2205548274</v>
      </c>
      <c r="AM52" s="112">
        <v>0.1009831253</v>
      </c>
      <c r="AN52" s="112">
        <v>0.50859407850000005</v>
      </c>
      <c r="AO52" s="112">
        <v>0.22671399289999999</v>
      </c>
      <c r="AP52" s="112">
        <v>1.1409438537000001</v>
      </c>
      <c r="AQ52" s="112">
        <v>0.35189109730000001</v>
      </c>
      <c r="AR52" s="112">
        <v>1.4677901746999999</v>
      </c>
      <c r="AS52" s="112">
        <v>0.65429190680000004</v>
      </c>
      <c r="AT52" s="112">
        <v>3.2927321496999999</v>
      </c>
      <c r="AU52" s="114" t="s">
        <v>28</v>
      </c>
      <c r="AV52" s="114" t="s">
        <v>28</v>
      </c>
      <c r="AW52" s="114" t="s">
        <v>28</v>
      </c>
      <c r="AX52" s="114" t="s">
        <v>28</v>
      </c>
      <c r="AY52" s="114" t="s">
        <v>28</v>
      </c>
      <c r="AZ52" s="114" t="s">
        <v>28</v>
      </c>
      <c r="BA52" s="114" t="s">
        <v>28</v>
      </c>
      <c r="BB52" s="114" t="s">
        <v>28</v>
      </c>
      <c r="BC52" s="108" t="s">
        <v>28</v>
      </c>
      <c r="BD52" s="109">
        <v>9</v>
      </c>
      <c r="BE52" s="109">
        <v>17</v>
      </c>
      <c r="BF52" s="109">
        <v>9</v>
      </c>
      <c r="BG52" s="43"/>
      <c r="BH52" s="43"/>
      <c r="BI52" s="43"/>
      <c r="BJ52" s="43"/>
      <c r="BK52" s="43"/>
      <c r="BL52" s="43"/>
      <c r="BM52" s="43"/>
      <c r="BN52" s="43"/>
      <c r="BO52" s="43"/>
      <c r="BP52" s="43"/>
      <c r="BQ52" s="43"/>
      <c r="BR52" s="43"/>
      <c r="BS52" s="43"/>
      <c r="BT52" s="43"/>
      <c r="BU52" s="43"/>
      <c r="BV52" s="43"/>
      <c r="BW52" s="43"/>
    </row>
    <row r="53" spans="1:93" x14ac:dyDescent="0.3">
      <c r="A53" s="10"/>
      <c r="B53" t="s">
        <v>85</v>
      </c>
      <c r="C53" s="104">
        <v>8</v>
      </c>
      <c r="D53" s="118">
        <v>1121</v>
      </c>
      <c r="E53" s="116">
        <v>0.67104762429999998</v>
      </c>
      <c r="F53" s="106">
        <v>0.3347376326</v>
      </c>
      <c r="G53" s="106">
        <v>1.3452473528</v>
      </c>
      <c r="H53" s="106">
        <v>0.1026729021</v>
      </c>
      <c r="I53" s="107">
        <v>0.71364852810000001</v>
      </c>
      <c r="J53" s="106">
        <v>0.35689394740000002</v>
      </c>
      <c r="K53" s="106">
        <v>1.4270183774</v>
      </c>
      <c r="L53" s="106">
        <v>0.56038783810000004</v>
      </c>
      <c r="M53" s="106">
        <v>0.27953738519999999</v>
      </c>
      <c r="N53" s="106">
        <v>1.1234079795</v>
      </c>
      <c r="O53" s="118">
        <v>10</v>
      </c>
      <c r="P53" s="118">
        <v>1350</v>
      </c>
      <c r="Q53" s="116">
        <v>0.70833005540000005</v>
      </c>
      <c r="R53" s="106">
        <v>0.38015861769999998</v>
      </c>
      <c r="S53" s="106">
        <v>1.3197950648000001</v>
      </c>
      <c r="T53" s="106">
        <v>0.2476353214</v>
      </c>
      <c r="U53" s="107">
        <v>0.74074074069999996</v>
      </c>
      <c r="V53" s="106">
        <v>0.39855904450000001</v>
      </c>
      <c r="W53" s="106">
        <v>1.3767015264</v>
      </c>
      <c r="X53" s="106">
        <v>0.69275071870000005</v>
      </c>
      <c r="Y53" s="106">
        <v>0.3717972343</v>
      </c>
      <c r="Z53" s="106">
        <v>1.2907668856000001</v>
      </c>
      <c r="AA53" s="118">
        <v>12</v>
      </c>
      <c r="AB53" s="118">
        <v>1493</v>
      </c>
      <c r="AC53" s="116">
        <v>0.770953687</v>
      </c>
      <c r="AD53" s="106">
        <v>0.43677484379999998</v>
      </c>
      <c r="AE53" s="106">
        <v>1.3608146071</v>
      </c>
      <c r="AF53" s="106">
        <v>0.32744895229999998</v>
      </c>
      <c r="AG53" s="107">
        <v>0.80375083719999996</v>
      </c>
      <c r="AH53" s="106">
        <v>0.45645788990000002</v>
      </c>
      <c r="AI53" s="106">
        <v>1.415279312</v>
      </c>
      <c r="AJ53" s="106">
        <v>0.75284385490000005</v>
      </c>
      <c r="AK53" s="106">
        <v>0.4265149291</v>
      </c>
      <c r="AL53" s="106">
        <v>1.3288488427</v>
      </c>
      <c r="AM53" s="106">
        <v>0.84315563059999998</v>
      </c>
      <c r="AN53" s="106">
        <v>1.0884102418999999</v>
      </c>
      <c r="AO53" s="106">
        <v>0.4702506629</v>
      </c>
      <c r="AP53" s="106">
        <v>2.5191604140999999</v>
      </c>
      <c r="AQ53" s="106">
        <v>0.90924619689999997</v>
      </c>
      <c r="AR53" s="106">
        <v>1.0555585472</v>
      </c>
      <c r="AS53" s="106">
        <v>0.41660163309999998</v>
      </c>
      <c r="AT53" s="106">
        <v>2.6745066706</v>
      </c>
      <c r="AU53" s="104" t="s">
        <v>28</v>
      </c>
      <c r="AV53" s="104" t="s">
        <v>28</v>
      </c>
      <c r="AW53" s="104" t="s">
        <v>28</v>
      </c>
      <c r="AX53" s="104" t="s">
        <v>28</v>
      </c>
      <c r="AY53" s="104" t="s">
        <v>28</v>
      </c>
      <c r="AZ53" s="104" t="s">
        <v>28</v>
      </c>
      <c r="BA53" s="104" t="s">
        <v>28</v>
      </c>
      <c r="BB53" s="104" t="s">
        <v>28</v>
      </c>
      <c r="BC53" s="110" t="s">
        <v>28</v>
      </c>
      <c r="BD53" s="111">
        <v>8</v>
      </c>
      <c r="BE53" s="111">
        <v>10</v>
      </c>
      <c r="BF53" s="111">
        <v>12</v>
      </c>
    </row>
    <row r="54" spans="1:93" x14ac:dyDescent="0.3">
      <c r="A54" s="10"/>
      <c r="B54" t="s">
        <v>81</v>
      </c>
      <c r="C54" s="104">
        <v>8</v>
      </c>
      <c r="D54" s="118">
        <v>685</v>
      </c>
      <c r="E54" s="116">
        <v>1.1673881005</v>
      </c>
      <c r="F54" s="106">
        <v>0.58234055269999996</v>
      </c>
      <c r="G54" s="106">
        <v>2.3402027745999998</v>
      </c>
      <c r="H54" s="106">
        <v>0.94284000990000005</v>
      </c>
      <c r="I54" s="107">
        <v>1.1678832117</v>
      </c>
      <c r="J54" s="106">
        <v>0.58405564229999996</v>
      </c>
      <c r="K54" s="106">
        <v>2.3353103664999999</v>
      </c>
      <c r="L54" s="106">
        <v>0.97487878679999995</v>
      </c>
      <c r="M54" s="106">
        <v>0.48630909570000003</v>
      </c>
      <c r="N54" s="106">
        <v>1.9542892727000001</v>
      </c>
      <c r="O54" s="118">
        <v>13</v>
      </c>
      <c r="P54" s="118">
        <v>980</v>
      </c>
      <c r="Q54" s="116">
        <v>1.3425503408999999</v>
      </c>
      <c r="R54" s="106">
        <v>0.77734772620000003</v>
      </c>
      <c r="S54" s="106">
        <v>2.3187067472999998</v>
      </c>
      <c r="T54" s="106">
        <v>0.32867001169999999</v>
      </c>
      <c r="U54" s="107">
        <v>1.3265306122</v>
      </c>
      <c r="V54" s="106">
        <v>0.77025840339999996</v>
      </c>
      <c r="W54" s="106">
        <v>2.2845365367000001</v>
      </c>
      <c r="X54" s="106">
        <v>1.3130216717000001</v>
      </c>
      <c r="Y54" s="106">
        <v>0.76025038310000004</v>
      </c>
      <c r="Z54" s="106">
        <v>2.2677080455</v>
      </c>
      <c r="AA54" s="118">
        <v>14</v>
      </c>
      <c r="AB54" s="118">
        <v>1058</v>
      </c>
      <c r="AC54" s="116">
        <v>1.3255013950000001</v>
      </c>
      <c r="AD54" s="106">
        <v>0.78301604879999998</v>
      </c>
      <c r="AE54" s="106">
        <v>2.2438287835000001</v>
      </c>
      <c r="AF54" s="106">
        <v>0.33669832519999998</v>
      </c>
      <c r="AG54" s="107">
        <v>1.3232514178000001</v>
      </c>
      <c r="AH54" s="106">
        <v>0.78369880839999995</v>
      </c>
      <c r="AI54" s="106">
        <v>2.2342694615999998</v>
      </c>
      <c r="AJ54" s="106">
        <v>1.2943651438999999</v>
      </c>
      <c r="AK54" s="106">
        <v>0.76462286989999995</v>
      </c>
      <c r="AL54" s="106">
        <v>2.1911208672</v>
      </c>
      <c r="AM54" s="106">
        <v>0.97353007960000004</v>
      </c>
      <c r="AN54" s="106">
        <v>0.98730107519999999</v>
      </c>
      <c r="AO54" s="106">
        <v>0.4640838779</v>
      </c>
      <c r="AP54" s="106">
        <v>2.1004035253</v>
      </c>
      <c r="AQ54" s="106">
        <v>0.75571445319999997</v>
      </c>
      <c r="AR54" s="106">
        <v>1.1500462788000001</v>
      </c>
      <c r="AS54" s="106">
        <v>0.47667085619999999</v>
      </c>
      <c r="AT54" s="106">
        <v>2.7746744452000001</v>
      </c>
      <c r="AU54" s="104" t="s">
        <v>28</v>
      </c>
      <c r="AV54" s="104" t="s">
        <v>28</v>
      </c>
      <c r="AW54" s="104" t="s">
        <v>28</v>
      </c>
      <c r="AX54" s="104" t="s">
        <v>28</v>
      </c>
      <c r="AY54" s="104" t="s">
        <v>28</v>
      </c>
      <c r="AZ54" s="104" t="s">
        <v>28</v>
      </c>
      <c r="BA54" s="104" t="s">
        <v>28</v>
      </c>
      <c r="BB54" s="104" t="s">
        <v>28</v>
      </c>
      <c r="BC54" s="110" t="s">
        <v>28</v>
      </c>
      <c r="BD54" s="111">
        <v>8</v>
      </c>
      <c r="BE54" s="111">
        <v>13</v>
      </c>
      <c r="BF54" s="111">
        <v>14</v>
      </c>
    </row>
    <row r="55" spans="1:93" x14ac:dyDescent="0.3">
      <c r="A55" s="10"/>
      <c r="B55" t="s">
        <v>86</v>
      </c>
      <c r="C55" s="104" t="s">
        <v>28</v>
      </c>
      <c r="D55" s="118" t="s">
        <v>28</v>
      </c>
      <c r="E55" s="116" t="s">
        <v>28</v>
      </c>
      <c r="F55" s="106" t="s">
        <v>28</v>
      </c>
      <c r="G55" s="106" t="s">
        <v>28</v>
      </c>
      <c r="H55" s="106" t="s">
        <v>28</v>
      </c>
      <c r="I55" s="107" t="s">
        <v>28</v>
      </c>
      <c r="J55" s="106" t="s">
        <v>28</v>
      </c>
      <c r="K55" s="106" t="s">
        <v>28</v>
      </c>
      <c r="L55" s="106" t="s">
        <v>28</v>
      </c>
      <c r="M55" s="106" t="s">
        <v>28</v>
      </c>
      <c r="N55" s="106" t="s">
        <v>28</v>
      </c>
      <c r="O55" s="118">
        <v>9</v>
      </c>
      <c r="P55" s="118">
        <v>1046</v>
      </c>
      <c r="Q55" s="116">
        <v>0.84070294850000005</v>
      </c>
      <c r="R55" s="106">
        <v>0.43639212170000002</v>
      </c>
      <c r="S55" s="106">
        <v>1.6196017582</v>
      </c>
      <c r="T55" s="106">
        <v>0.55845184079999999</v>
      </c>
      <c r="U55" s="107">
        <v>0.86042065010000002</v>
      </c>
      <c r="V55" s="106">
        <v>0.44768957059999998</v>
      </c>
      <c r="W55" s="106">
        <v>1.6536541025</v>
      </c>
      <c r="X55" s="106">
        <v>0.82221214149999999</v>
      </c>
      <c r="Y55" s="106">
        <v>0.42679391290000002</v>
      </c>
      <c r="Z55" s="106">
        <v>1.5839794929</v>
      </c>
      <c r="AA55" s="118">
        <v>11</v>
      </c>
      <c r="AB55" s="118">
        <v>1232</v>
      </c>
      <c r="AC55" s="116">
        <v>0.88292067429999999</v>
      </c>
      <c r="AD55" s="106">
        <v>0.48784606229999999</v>
      </c>
      <c r="AE55" s="106">
        <v>1.5979403695000001</v>
      </c>
      <c r="AF55" s="106">
        <v>0.62418348180000005</v>
      </c>
      <c r="AG55" s="107">
        <v>0.89285714289999996</v>
      </c>
      <c r="AH55" s="106">
        <v>0.49446443010000002</v>
      </c>
      <c r="AI55" s="106">
        <v>1.612237057</v>
      </c>
      <c r="AJ55" s="106">
        <v>0.86218071880000002</v>
      </c>
      <c r="AK55" s="106">
        <v>0.47638647610000001</v>
      </c>
      <c r="AL55" s="106">
        <v>1.5604044808999999</v>
      </c>
      <c r="AM55" s="106">
        <v>0.91319366869999996</v>
      </c>
      <c r="AN55" s="106">
        <v>1.0502171734000001</v>
      </c>
      <c r="AO55" s="106">
        <v>0.4352026638</v>
      </c>
      <c r="AP55" s="106">
        <v>2.5343505524999999</v>
      </c>
      <c r="AQ55" s="106">
        <v>0.63401968099999995</v>
      </c>
      <c r="AR55" s="106">
        <v>1.3041394019999999</v>
      </c>
      <c r="AS55" s="106">
        <v>0.43706469320000002</v>
      </c>
      <c r="AT55" s="106">
        <v>3.8913680429999999</v>
      </c>
      <c r="AU55" s="104" t="s">
        <v>28</v>
      </c>
      <c r="AV55" s="104" t="s">
        <v>28</v>
      </c>
      <c r="AW55" s="104" t="s">
        <v>28</v>
      </c>
      <c r="AX55" s="104" t="s">
        <v>28</v>
      </c>
      <c r="AY55" s="104" t="s">
        <v>28</v>
      </c>
      <c r="AZ55" s="104" t="s">
        <v>439</v>
      </c>
      <c r="BA55" s="104" t="s">
        <v>28</v>
      </c>
      <c r="BB55" s="104" t="s">
        <v>28</v>
      </c>
      <c r="BC55" s="110" t="s">
        <v>440</v>
      </c>
      <c r="BD55" s="111" t="s">
        <v>28</v>
      </c>
      <c r="BE55" s="111">
        <v>9</v>
      </c>
      <c r="BF55" s="111">
        <v>11</v>
      </c>
    </row>
    <row r="56" spans="1:93" x14ac:dyDescent="0.3">
      <c r="A56" s="10"/>
      <c r="B56" t="s">
        <v>83</v>
      </c>
      <c r="C56" s="104">
        <v>6</v>
      </c>
      <c r="D56" s="118">
        <v>1024</v>
      </c>
      <c r="E56" s="116">
        <v>0.56663687650000005</v>
      </c>
      <c r="F56" s="106">
        <v>0.25400831480000002</v>
      </c>
      <c r="G56" s="106">
        <v>1.2640426751</v>
      </c>
      <c r="H56" s="106">
        <v>6.7579576000000002E-2</v>
      </c>
      <c r="I56" s="107">
        <v>0.5859375</v>
      </c>
      <c r="J56" s="106">
        <v>0.26323868880000001</v>
      </c>
      <c r="K56" s="106">
        <v>1.3042260447</v>
      </c>
      <c r="L56" s="106">
        <v>0.47319505010000001</v>
      </c>
      <c r="M56" s="106">
        <v>0.21212081720000001</v>
      </c>
      <c r="N56" s="106">
        <v>1.0555944412</v>
      </c>
      <c r="O56" s="118">
        <v>10</v>
      </c>
      <c r="P56" s="118">
        <v>1114</v>
      </c>
      <c r="Q56" s="116">
        <v>0.84860165450000002</v>
      </c>
      <c r="R56" s="106">
        <v>0.4554458945</v>
      </c>
      <c r="S56" s="106">
        <v>1.5811422978</v>
      </c>
      <c r="T56" s="106">
        <v>0.55714969449999996</v>
      </c>
      <c r="U56" s="107">
        <v>0.89766606819999994</v>
      </c>
      <c r="V56" s="106">
        <v>0.4829934561</v>
      </c>
      <c r="W56" s="106">
        <v>1.6683546326000001</v>
      </c>
      <c r="X56" s="106">
        <v>0.82993711979999996</v>
      </c>
      <c r="Y56" s="106">
        <v>0.44542860820000002</v>
      </c>
      <c r="Z56" s="106">
        <v>1.5463659274999999</v>
      </c>
      <c r="AA56" s="118">
        <v>10</v>
      </c>
      <c r="AB56" s="118">
        <v>1195</v>
      </c>
      <c r="AC56" s="116">
        <v>0.79198746909999995</v>
      </c>
      <c r="AD56" s="106">
        <v>0.42519720080000001</v>
      </c>
      <c r="AE56" s="106">
        <v>1.4751841029999999</v>
      </c>
      <c r="AF56" s="106">
        <v>0.41807144860000001</v>
      </c>
      <c r="AG56" s="107">
        <v>0.83682008370000005</v>
      </c>
      <c r="AH56" s="106">
        <v>0.45025498759999999</v>
      </c>
      <c r="AI56" s="106">
        <v>1.5552695069</v>
      </c>
      <c r="AJ56" s="106">
        <v>0.77338355000000003</v>
      </c>
      <c r="AK56" s="106">
        <v>0.4152092469</v>
      </c>
      <c r="AL56" s="106">
        <v>1.4405317797999999</v>
      </c>
      <c r="AM56" s="106">
        <v>0.8773040043</v>
      </c>
      <c r="AN56" s="106">
        <v>0.93328532279999998</v>
      </c>
      <c r="AO56" s="106">
        <v>0.38845927190000001</v>
      </c>
      <c r="AP56" s="106">
        <v>2.2422466312</v>
      </c>
      <c r="AQ56" s="106">
        <v>0.43416080210000002</v>
      </c>
      <c r="AR56" s="106">
        <v>1.4976110623000001</v>
      </c>
      <c r="AS56" s="106">
        <v>0.54430142749999999</v>
      </c>
      <c r="AT56" s="106">
        <v>4.1205824209999999</v>
      </c>
      <c r="AU56" s="104" t="s">
        <v>28</v>
      </c>
      <c r="AV56" s="104" t="s">
        <v>28</v>
      </c>
      <c r="AW56" s="104" t="s">
        <v>28</v>
      </c>
      <c r="AX56" s="104" t="s">
        <v>28</v>
      </c>
      <c r="AY56" s="104" t="s">
        <v>28</v>
      </c>
      <c r="AZ56" s="104" t="s">
        <v>28</v>
      </c>
      <c r="BA56" s="104" t="s">
        <v>28</v>
      </c>
      <c r="BB56" s="104" t="s">
        <v>28</v>
      </c>
      <c r="BC56" s="110" t="s">
        <v>28</v>
      </c>
      <c r="BD56" s="111">
        <v>6</v>
      </c>
      <c r="BE56" s="111">
        <v>10</v>
      </c>
      <c r="BF56" s="111">
        <v>10</v>
      </c>
    </row>
    <row r="57" spans="1:93" x14ac:dyDescent="0.3">
      <c r="A57" s="10"/>
      <c r="B57" t="s">
        <v>84</v>
      </c>
      <c r="C57" s="104">
        <v>6</v>
      </c>
      <c r="D57" s="118">
        <v>498</v>
      </c>
      <c r="E57" s="116">
        <v>1.1893122892000001</v>
      </c>
      <c r="F57" s="106">
        <v>0.53314624830000001</v>
      </c>
      <c r="G57" s="106">
        <v>2.6530501259000001</v>
      </c>
      <c r="H57" s="106">
        <v>0.98667707630000001</v>
      </c>
      <c r="I57" s="107">
        <v>1.2048192770999999</v>
      </c>
      <c r="J57" s="106">
        <v>0.54127794640000004</v>
      </c>
      <c r="K57" s="106">
        <v>2.6817820679</v>
      </c>
      <c r="L57" s="106">
        <v>0.99318754499999995</v>
      </c>
      <c r="M57" s="106">
        <v>0.44522722780000001</v>
      </c>
      <c r="N57" s="106">
        <v>2.2155462154999999</v>
      </c>
      <c r="O57" s="118" t="s">
        <v>28</v>
      </c>
      <c r="P57" s="118" t="s">
        <v>28</v>
      </c>
      <c r="Q57" s="116" t="s">
        <v>28</v>
      </c>
      <c r="R57" s="106" t="s">
        <v>28</v>
      </c>
      <c r="S57" s="106" t="s">
        <v>28</v>
      </c>
      <c r="T57" s="106" t="s">
        <v>28</v>
      </c>
      <c r="U57" s="107" t="s">
        <v>28</v>
      </c>
      <c r="V57" s="106" t="s">
        <v>28</v>
      </c>
      <c r="W57" s="106" t="s">
        <v>28</v>
      </c>
      <c r="X57" s="106" t="s">
        <v>28</v>
      </c>
      <c r="Y57" s="106" t="s">
        <v>28</v>
      </c>
      <c r="Z57" s="106" t="s">
        <v>28</v>
      </c>
      <c r="AA57" s="118">
        <v>6</v>
      </c>
      <c r="AB57" s="118">
        <v>788</v>
      </c>
      <c r="AC57" s="116">
        <v>0.75878711219999995</v>
      </c>
      <c r="AD57" s="106">
        <v>0.34031932850000002</v>
      </c>
      <c r="AE57" s="106">
        <v>1.6918165774</v>
      </c>
      <c r="AF57" s="106">
        <v>0.463665257</v>
      </c>
      <c r="AG57" s="107">
        <v>0.76142131980000005</v>
      </c>
      <c r="AH57" s="106">
        <v>0.3420766717</v>
      </c>
      <c r="AI57" s="106">
        <v>1.6948318145000001</v>
      </c>
      <c r="AJ57" s="106">
        <v>0.74096307500000003</v>
      </c>
      <c r="AK57" s="106">
        <v>0.33232517010000001</v>
      </c>
      <c r="AL57" s="106">
        <v>1.6520755208</v>
      </c>
      <c r="AM57" s="106">
        <v>0.84686050629999998</v>
      </c>
      <c r="AN57" s="106">
        <v>1.1240559506000001</v>
      </c>
      <c r="AO57" s="106">
        <v>0.34305154700000001</v>
      </c>
      <c r="AP57" s="106">
        <v>3.6831251483999998</v>
      </c>
      <c r="AQ57" s="106">
        <v>0.3496343784</v>
      </c>
      <c r="AR57" s="106">
        <v>0.56759179709999996</v>
      </c>
      <c r="AS57" s="106">
        <v>0.1732234986</v>
      </c>
      <c r="AT57" s="106">
        <v>1.8597964521000001</v>
      </c>
      <c r="AU57" s="104" t="s">
        <v>28</v>
      </c>
      <c r="AV57" s="104" t="s">
        <v>28</v>
      </c>
      <c r="AW57" s="104" t="s">
        <v>28</v>
      </c>
      <c r="AX57" s="104" t="s">
        <v>28</v>
      </c>
      <c r="AY57" s="104" t="s">
        <v>28</v>
      </c>
      <c r="AZ57" s="104" t="s">
        <v>28</v>
      </c>
      <c r="BA57" s="104" t="s">
        <v>439</v>
      </c>
      <c r="BB57" s="104" t="s">
        <v>28</v>
      </c>
      <c r="BC57" s="110" t="s">
        <v>440</v>
      </c>
      <c r="BD57" s="111">
        <v>6</v>
      </c>
      <c r="BE57" s="111" t="s">
        <v>28</v>
      </c>
      <c r="BF57" s="111">
        <v>6</v>
      </c>
    </row>
    <row r="58" spans="1:93" x14ac:dyDescent="0.3">
      <c r="A58" s="10"/>
      <c r="B58" t="s">
        <v>88</v>
      </c>
      <c r="C58" s="104">
        <v>11</v>
      </c>
      <c r="D58" s="118">
        <v>478</v>
      </c>
      <c r="E58" s="116">
        <v>2.2203396624999998</v>
      </c>
      <c r="F58" s="106">
        <v>1.2259812447</v>
      </c>
      <c r="G58" s="106">
        <v>4.0211938298999996</v>
      </c>
      <c r="H58" s="106">
        <v>4.1588344800000003E-2</v>
      </c>
      <c r="I58" s="107">
        <v>2.3012552301000002</v>
      </c>
      <c r="J58" s="106">
        <v>1.2744355185</v>
      </c>
      <c r="K58" s="106">
        <v>4.1553892349000003</v>
      </c>
      <c r="L58" s="106">
        <v>1.8541923081</v>
      </c>
      <c r="M58" s="106">
        <v>1.0238095694</v>
      </c>
      <c r="N58" s="106">
        <v>3.3580748002999998</v>
      </c>
      <c r="O58" s="118">
        <v>9</v>
      </c>
      <c r="P58" s="118">
        <v>616</v>
      </c>
      <c r="Q58" s="116">
        <v>1.3640860609000001</v>
      </c>
      <c r="R58" s="106">
        <v>0.70806269960000001</v>
      </c>
      <c r="S58" s="106">
        <v>2.6279180962000002</v>
      </c>
      <c r="T58" s="106">
        <v>0.3889145114</v>
      </c>
      <c r="U58" s="107">
        <v>1.4610389610000001</v>
      </c>
      <c r="V58" s="106">
        <v>0.76020014749999998</v>
      </c>
      <c r="W58" s="106">
        <v>2.8079905701999999</v>
      </c>
      <c r="X58" s="106">
        <v>1.3340837252</v>
      </c>
      <c r="Y58" s="106">
        <v>0.69248924320000005</v>
      </c>
      <c r="Z58" s="106">
        <v>2.5701184580000001</v>
      </c>
      <c r="AA58" s="118" t="s">
        <v>28</v>
      </c>
      <c r="AB58" s="118" t="s">
        <v>28</v>
      </c>
      <c r="AC58" s="116" t="s">
        <v>28</v>
      </c>
      <c r="AD58" s="106" t="s">
        <v>28</v>
      </c>
      <c r="AE58" s="106" t="s">
        <v>28</v>
      </c>
      <c r="AF58" s="106" t="s">
        <v>28</v>
      </c>
      <c r="AG58" s="107" t="s">
        <v>28</v>
      </c>
      <c r="AH58" s="106" t="s">
        <v>28</v>
      </c>
      <c r="AI58" s="106" t="s">
        <v>28</v>
      </c>
      <c r="AJ58" s="106" t="s">
        <v>28</v>
      </c>
      <c r="AK58" s="106" t="s">
        <v>28</v>
      </c>
      <c r="AL58" s="106" t="s">
        <v>28</v>
      </c>
      <c r="AM58" s="106">
        <v>0.15221614829999999</v>
      </c>
      <c r="AN58" s="106">
        <v>0.42300335509999998</v>
      </c>
      <c r="AO58" s="106">
        <v>0.13026690420000001</v>
      </c>
      <c r="AP58" s="106">
        <v>1.3735786502</v>
      </c>
      <c r="AQ58" s="106">
        <v>0.27841220379999998</v>
      </c>
      <c r="AR58" s="106">
        <v>0.61435918300000003</v>
      </c>
      <c r="AS58" s="106">
        <v>0.25458586290000002</v>
      </c>
      <c r="AT58" s="106">
        <v>1.4825536711</v>
      </c>
      <c r="AU58" s="104" t="s">
        <v>28</v>
      </c>
      <c r="AV58" s="104" t="s">
        <v>28</v>
      </c>
      <c r="AW58" s="104" t="s">
        <v>28</v>
      </c>
      <c r="AX58" s="104" t="s">
        <v>28</v>
      </c>
      <c r="AY58" s="104" t="s">
        <v>28</v>
      </c>
      <c r="AZ58" s="104" t="s">
        <v>28</v>
      </c>
      <c r="BA58" s="104" t="s">
        <v>28</v>
      </c>
      <c r="BB58" s="104" t="s">
        <v>439</v>
      </c>
      <c r="BC58" s="110" t="s">
        <v>440</v>
      </c>
      <c r="BD58" s="111">
        <v>11</v>
      </c>
      <c r="BE58" s="111">
        <v>9</v>
      </c>
      <c r="BF58" s="111" t="s">
        <v>28</v>
      </c>
    </row>
    <row r="59" spans="1:93" x14ac:dyDescent="0.3">
      <c r="A59" s="10"/>
      <c r="B59" t="s">
        <v>91</v>
      </c>
      <c r="C59" s="104">
        <v>13</v>
      </c>
      <c r="D59" s="118">
        <v>542</v>
      </c>
      <c r="E59" s="116">
        <v>2.2998374489</v>
      </c>
      <c r="F59" s="106">
        <v>1.3311151912000001</v>
      </c>
      <c r="G59" s="106">
        <v>3.9735496421000001</v>
      </c>
      <c r="H59" s="106">
        <v>1.9324918900000002E-2</v>
      </c>
      <c r="I59" s="107">
        <v>2.3985239852000002</v>
      </c>
      <c r="J59" s="106">
        <v>1.3927181463</v>
      </c>
      <c r="K59" s="106">
        <v>4.1307118191000001</v>
      </c>
      <c r="L59" s="106">
        <v>1.9205804317999999</v>
      </c>
      <c r="M59" s="106">
        <v>1.1116062963</v>
      </c>
      <c r="N59" s="106">
        <v>3.3182874253999999</v>
      </c>
      <c r="O59" s="118" t="s">
        <v>28</v>
      </c>
      <c r="P59" s="118" t="s">
        <v>28</v>
      </c>
      <c r="Q59" s="116" t="s">
        <v>28</v>
      </c>
      <c r="R59" s="106" t="s">
        <v>28</v>
      </c>
      <c r="S59" s="106" t="s">
        <v>28</v>
      </c>
      <c r="T59" s="106" t="s">
        <v>28</v>
      </c>
      <c r="U59" s="107" t="s">
        <v>28</v>
      </c>
      <c r="V59" s="106" t="s">
        <v>28</v>
      </c>
      <c r="W59" s="106" t="s">
        <v>28</v>
      </c>
      <c r="X59" s="106" t="s">
        <v>28</v>
      </c>
      <c r="Y59" s="106" t="s">
        <v>28</v>
      </c>
      <c r="Z59" s="106" t="s">
        <v>28</v>
      </c>
      <c r="AA59" s="118">
        <v>8</v>
      </c>
      <c r="AB59" s="118">
        <v>735</v>
      </c>
      <c r="AC59" s="116">
        <v>1.0362590079</v>
      </c>
      <c r="AD59" s="106">
        <v>0.51720427660000001</v>
      </c>
      <c r="AE59" s="106">
        <v>2.0762255455999998</v>
      </c>
      <c r="AF59" s="106">
        <v>0.97334618380000004</v>
      </c>
      <c r="AG59" s="107">
        <v>1.0884353740999999</v>
      </c>
      <c r="AH59" s="106">
        <v>0.54432396599999999</v>
      </c>
      <c r="AI59" s="106">
        <v>2.1764457157999999</v>
      </c>
      <c r="AJ59" s="106">
        <v>1.0119171091000001</v>
      </c>
      <c r="AK59" s="106">
        <v>0.50505506099999997</v>
      </c>
      <c r="AL59" s="106">
        <v>2.0274546575999999</v>
      </c>
      <c r="AM59" s="106">
        <v>0.47349464460000001</v>
      </c>
      <c r="AN59" s="106">
        <v>1.5047736790999999</v>
      </c>
      <c r="AO59" s="106">
        <v>0.49227805260000002</v>
      </c>
      <c r="AP59" s="106">
        <v>4.5997253250999997</v>
      </c>
      <c r="AQ59" s="106">
        <v>2.19352625E-2</v>
      </c>
      <c r="AR59" s="106">
        <v>0.29943322729999999</v>
      </c>
      <c r="AS59" s="106">
        <v>0.1067497263</v>
      </c>
      <c r="AT59" s="106">
        <v>0.8399108904</v>
      </c>
      <c r="AU59" s="104" t="s">
        <v>28</v>
      </c>
      <c r="AV59" s="104" t="s">
        <v>28</v>
      </c>
      <c r="AW59" s="104" t="s">
        <v>28</v>
      </c>
      <c r="AX59" s="104" t="s">
        <v>28</v>
      </c>
      <c r="AY59" s="104" t="s">
        <v>28</v>
      </c>
      <c r="AZ59" s="104" t="s">
        <v>28</v>
      </c>
      <c r="BA59" s="104" t="s">
        <v>439</v>
      </c>
      <c r="BB59" s="104" t="s">
        <v>28</v>
      </c>
      <c r="BC59" s="110" t="s">
        <v>440</v>
      </c>
      <c r="BD59" s="111">
        <v>13</v>
      </c>
      <c r="BE59" s="111" t="s">
        <v>28</v>
      </c>
      <c r="BF59" s="111">
        <v>8</v>
      </c>
    </row>
    <row r="60" spans="1:93" x14ac:dyDescent="0.3">
      <c r="A60" s="10"/>
      <c r="B60" t="s">
        <v>89</v>
      </c>
      <c r="C60" s="104">
        <v>13</v>
      </c>
      <c r="D60" s="118">
        <v>925</v>
      </c>
      <c r="E60" s="116">
        <v>1.3717324225</v>
      </c>
      <c r="F60" s="106">
        <v>0.79395204659999996</v>
      </c>
      <c r="G60" s="106">
        <v>2.3699792034999998</v>
      </c>
      <c r="H60" s="106">
        <v>0.62626782189999997</v>
      </c>
      <c r="I60" s="107">
        <v>1.4054054054</v>
      </c>
      <c r="J60" s="106">
        <v>0.81605755170000005</v>
      </c>
      <c r="K60" s="106">
        <v>2.4203738442999998</v>
      </c>
      <c r="L60" s="106">
        <v>1.1455255020999999</v>
      </c>
      <c r="M60" s="106">
        <v>0.66302458249999996</v>
      </c>
      <c r="N60" s="106">
        <v>1.9791553895</v>
      </c>
      <c r="O60" s="118">
        <v>24</v>
      </c>
      <c r="P60" s="118">
        <v>1264</v>
      </c>
      <c r="Q60" s="116">
        <v>1.8089643677</v>
      </c>
      <c r="R60" s="106">
        <v>1.2078085047</v>
      </c>
      <c r="S60" s="106">
        <v>2.7093302216000001</v>
      </c>
      <c r="T60" s="106">
        <v>5.6374531999999998E-3</v>
      </c>
      <c r="U60" s="107">
        <v>1.8987341771999999</v>
      </c>
      <c r="V60" s="106">
        <v>1.2726628894000001</v>
      </c>
      <c r="W60" s="106">
        <v>2.8327937475999998</v>
      </c>
      <c r="X60" s="106">
        <v>1.7691771741</v>
      </c>
      <c r="Y60" s="106">
        <v>1.1812434093999999</v>
      </c>
      <c r="Z60" s="106">
        <v>2.6497399676</v>
      </c>
      <c r="AA60" s="118">
        <v>18</v>
      </c>
      <c r="AB60" s="118">
        <v>1427</v>
      </c>
      <c r="AC60" s="116">
        <v>1.2188377020000001</v>
      </c>
      <c r="AD60" s="106">
        <v>0.76567587110000002</v>
      </c>
      <c r="AE60" s="106">
        <v>1.9402013305000001</v>
      </c>
      <c r="AF60" s="106">
        <v>0.46288202280000001</v>
      </c>
      <c r="AG60" s="107">
        <v>1.2613875263000001</v>
      </c>
      <c r="AH60" s="106">
        <v>0.79472779829999995</v>
      </c>
      <c r="AI60" s="106">
        <v>2.0020672421999999</v>
      </c>
      <c r="AJ60" s="106">
        <v>1.1902069989999999</v>
      </c>
      <c r="AK60" s="106">
        <v>0.74769001589999995</v>
      </c>
      <c r="AL60" s="106">
        <v>1.8946256742000001</v>
      </c>
      <c r="AM60" s="106">
        <v>0.20538495130000001</v>
      </c>
      <c r="AN60" s="106">
        <v>0.67377651199999999</v>
      </c>
      <c r="AO60" s="106">
        <v>0.36568481720000001</v>
      </c>
      <c r="AP60" s="106">
        <v>1.2414373439999999</v>
      </c>
      <c r="AQ60" s="106">
        <v>0.42172138879999999</v>
      </c>
      <c r="AR60" s="106">
        <v>1.3187443396</v>
      </c>
      <c r="AS60" s="106">
        <v>0.67147893270000003</v>
      </c>
      <c r="AT60" s="106">
        <v>2.5899347671999999</v>
      </c>
      <c r="AU60" s="104" t="s">
        <v>28</v>
      </c>
      <c r="AV60" s="104" t="s">
        <v>28</v>
      </c>
      <c r="AW60" s="104" t="s">
        <v>28</v>
      </c>
      <c r="AX60" s="104" t="s">
        <v>28</v>
      </c>
      <c r="AY60" s="104" t="s">
        <v>28</v>
      </c>
      <c r="AZ60" s="104" t="s">
        <v>28</v>
      </c>
      <c r="BA60" s="104" t="s">
        <v>28</v>
      </c>
      <c r="BB60" s="104" t="s">
        <v>28</v>
      </c>
      <c r="BC60" s="110" t="s">
        <v>28</v>
      </c>
      <c r="BD60" s="111">
        <v>13</v>
      </c>
      <c r="BE60" s="111">
        <v>24</v>
      </c>
      <c r="BF60" s="111">
        <v>18</v>
      </c>
    </row>
    <row r="61" spans="1:93" x14ac:dyDescent="0.3">
      <c r="A61" s="10"/>
      <c r="B61" t="s">
        <v>87</v>
      </c>
      <c r="C61" s="104">
        <v>15</v>
      </c>
      <c r="D61" s="118">
        <v>1240</v>
      </c>
      <c r="E61" s="116">
        <v>1.1976132801999999</v>
      </c>
      <c r="F61" s="106">
        <v>0.71951181620000004</v>
      </c>
      <c r="G61" s="106">
        <v>1.9934037727</v>
      </c>
      <c r="H61" s="106">
        <v>0.99963277719999999</v>
      </c>
      <c r="I61" s="107">
        <v>1.2096774194</v>
      </c>
      <c r="J61" s="106">
        <v>0.72927324449999997</v>
      </c>
      <c r="K61" s="106">
        <v>2.0065448307999998</v>
      </c>
      <c r="L61" s="106">
        <v>1.0001196528</v>
      </c>
      <c r="M61" s="106">
        <v>0.60085999349999997</v>
      </c>
      <c r="N61" s="106">
        <v>1.6646795104000001</v>
      </c>
      <c r="O61" s="118">
        <v>15</v>
      </c>
      <c r="P61" s="118">
        <v>1558</v>
      </c>
      <c r="Q61" s="116">
        <v>0.95243746900000004</v>
      </c>
      <c r="R61" s="106">
        <v>0.57243840710000005</v>
      </c>
      <c r="S61" s="106">
        <v>1.5846894988</v>
      </c>
      <c r="T61" s="106">
        <v>0.78468626649999995</v>
      </c>
      <c r="U61" s="107">
        <v>0.96277278560000001</v>
      </c>
      <c r="V61" s="106">
        <v>0.58042286470000004</v>
      </c>
      <c r="W61" s="106">
        <v>1.5969933185</v>
      </c>
      <c r="X61" s="106">
        <v>0.93148912159999997</v>
      </c>
      <c r="Y61" s="106">
        <v>0.55984793369999997</v>
      </c>
      <c r="Z61" s="106">
        <v>1.5498351097</v>
      </c>
      <c r="AA61" s="118">
        <v>19</v>
      </c>
      <c r="AB61" s="118">
        <v>1658</v>
      </c>
      <c r="AC61" s="116">
        <v>1.1333902971000001</v>
      </c>
      <c r="AD61" s="106">
        <v>0.72077268100000003</v>
      </c>
      <c r="AE61" s="106">
        <v>1.7822173336</v>
      </c>
      <c r="AF61" s="106">
        <v>0.6604799952</v>
      </c>
      <c r="AG61" s="107">
        <v>1.1459589867</v>
      </c>
      <c r="AH61" s="106">
        <v>0.73095400170000002</v>
      </c>
      <c r="AI61" s="106">
        <v>1.7965863738000001</v>
      </c>
      <c r="AJ61" s="106">
        <v>1.106766768</v>
      </c>
      <c r="AK61" s="106">
        <v>0.70384160920000005</v>
      </c>
      <c r="AL61" s="106">
        <v>1.7403527481000001</v>
      </c>
      <c r="AM61" s="106">
        <v>0.61453661169999996</v>
      </c>
      <c r="AN61" s="106">
        <v>1.1899891950999999</v>
      </c>
      <c r="AO61" s="106">
        <v>0.60470221449999995</v>
      </c>
      <c r="AP61" s="106">
        <v>2.3417712894</v>
      </c>
      <c r="AQ61" s="106">
        <v>0.53045631090000001</v>
      </c>
      <c r="AR61" s="106">
        <v>0.79527964890000002</v>
      </c>
      <c r="AS61" s="106">
        <v>0.3887805111</v>
      </c>
      <c r="AT61" s="106">
        <v>1.6268040756</v>
      </c>
      <c r="AU61" s="104" t="s">
        <v>28</v>
      </c>
      <c r="AV61" s="104" t="s">
        <v>28</v>
      </c>
      <c r="AW61" s="104" t="s">
        <v>28</v>
      </c>
      <c r="AX61" s="104" t="s">
        <v>28</v>
      </c>
      <c r="AY61" s="104" t="s">
        <v>28</v>
      </c>
      <c r="AZ61" s="104" t="s">
        <v>28</v>
      </c>
      <c r="BA61" s="104" t="s">
        <v>28</v>
      </c>
      <c r="BB61" s="104" t="s">
        <v>28</v>
      </c>
      <c r="BC61" s="110" t="s">
        <v>28</v>
      </c>
      <c r="BD61" s="111">
        <v>15</v>
      </c>
      <c r="BE61" s="111">
        <v>15</v>
      </c>
      <c r="BF61" s="111">
        <v>19</v>
      </c>
    </row>
    <row r="62" spans="1:93" x14ac:dyDescent="0.3">
      <c r="A62" s="10"/>
      <c r="B62" t="s">
        <v>90</v>
      </c>
      <c r="C62" s="104">
        <v>15</v>
      </c>
      <c r="D62" s="118">
        <v>1036</v>
      </c>
      <c r="E62" s="116">
        <v>1.4615986594999999</v>
      </c>
      <c r="F62" s="106">
        <v>0.87810912350000003</v>
      </c>
      <c r="G62" s="106">
        <v>2.4328077050000001</v>
      </c>
      <c r="H62" s="106">
        <v>0.44324317099999999</v>
      </c>
      <c r="I62" s="107">
        <v>1.4478764478999999</v>
      </c>
      <c r="J62" s="106">
        <v>0.87287531190000001</v>
      </c>
      <c r="K62" s="106">
        <v>2.4016559750000002</v>
      </c>
      <c r="L62" s="106">
        <v>1.2205722564999999</v>
      </c>
      <c r="M62" s="106">
        <v>0.7333036517</v>
      </c>
      <c r="N62" s="106">
        <v>2.0316230934999999</v>
      </c>
      <c r="O62" s="118">
        <v>24</v>
      </c>
      <c r="P62" s="118">
        <v>1293</v>
      </c>
      <c r="Q62" s="116">
        <v>1.8070131866000001</v>
      </c>
      <c r="R62" s="106">
        <v>1.2065161497000001</v>
      </c>
      <c r="S62" s="106">
        <v>2.7063845412999998</v>
      </c>
      <c r="T62" s="106">
        <v>5.7276573999999999E-3</v>
      </c>
      <c r="U62" s="107">
        <v>1.8561484919</v>
      </c>
      <c r="V62" s="106">
        <v>1.2441190194</v>
      </c>
      <c r="W62" s="106">
        <v>2.7692585435999999</v>
      </c>
      <c r="X62" s="106">
        <v>1.7672689080999999</v>
      </c>
      <c r="Y62" s="106">
        <v>1.179979479</v>
      </c>
      <c r="Z62" s="106">
        <v>2.6468590760000001</v>
      </c>
      <c r="AA62" s="118">
        <v>23</v>
      </c>
      <c r="AB62" s="118">
        <v>1382</v>
      </c>
      <c r="AC62" s="116">
        <v>1.6275093519999999</v>
      </c>
      <c r="AD62" s="106">
        <v>1.0779625951</v>
      </c>
      <c r="AE62" s="106">
        <v>2.4572157723000001</v>
      </c>
      <c r="AF62" s="106">
        <v>2.7522090999999999E-2</v>
      </c>
      <c r="AG62" s="107">
        <v>1.6642547032999999</v>
      </c>
      <c r="AH62" s="106">
        <v>1.1059411100000001</v>
      </c>
      <c r="AI62" s="106">
        <v>2.5044224258000001</v>
      </c>
      <c r="AJ62" s="106">
        <v>1.589278883</v>
      </c>
      <c r="AK62" s="106">
        <v>1.0526410720999999</v>
      </c>
      <c r="AL62" s="106">
        <v>2.3994953596999999</v>
      </c>
      <c r="AM62" s="106">
        <v>0.71992960610000001</v>
      </c>
      <c r="AN62" s="106">
        <v>0.90066268699999996</v>
      </c>
      <c r="AO62" s="106">
        <v>0.50837543200000002</v>
      </c>
      <c r="AP62" s="106">
        <v>1.5956579027</v>
      </c>
      <c r="AQ62" s="106">
        <v>0.51922669659999998</v>
      </c>
      <c r="AR62" s="106">
        <v>1.2363265215000001</v>
      </c>
      <c r="AS62" s="106">
        <v>0.64858513949999996</v>
      </c>
      <c r="AT62" s="106">
        <v>2.3566732795999998</v>
      </c>
      <c r="AU62" s="104" t="s">
        <v>28</v>
      </c>
      <c r="AV62" s="104" t="s">
        <v>28</v>
      </c>
      <c r="AW62" s="104" t="s">
        <v>28</v>
      </c>
      <c r="AX62" s="104" t="s">
        <v>28</v>
      </c>
      <c r="AY62" s="104" t="s">
        <v>28</v>
      </c>
      <c r="AZ62" s="104" t="s">
        <v>28</v>
      </c>
      <c r="BA62" s="104" t="s">
        <v>28</v>
      </c>
      <c r="BB62" s="104" t="s">
        <v>28</v>
      </c>
      <c r="BC62" s="110" t="s">
        <v>28</v>
      </c>
      <c r="BD62" s="111">
        <v>15</v>
      </c>
      <c r="BE62" s="111">
        <v>24</v>
      </c>
      <c r="BF62" s="111">
        <v>23</v>
      </c>
    </row>
    <row r="63" spans="1:93" x14ac:dyDescent="0.3">
      <c r="A63" s="10"/>
      <c r="B63" t="s">
        <v>92</v>
      </c>
      <c r="C63" s="104">
        <v>16</v>
      </c>
      <c r="D63" s="118">
        <v>811</v>
      </c>
      <c r="E63" s="116">
        <v>1.9480042838</v>
      </c>
      <c r="F63" s="106">
        <v>1.1891520659999999</v>
      </c>
      <c r="G63" s="106">
        <v>3.1911147434</v>
      </c>
      <c r="H63" s="106">
        <v>5.3324474199999999E-2</v>
      </c>
      <c r="I63" s="107">
        <v>1.9728729963</v>
      </c>
      <c r="J63" s="106">
        <v>1.2086449523</v>
      </c>
      <c r="K63" s="106">
        <v>3.2203235963000001</v>
      </c>
      <c r="L63" s="106">
        <v>1.6267666701000001</v>
      </c>
      <c r="M63" s="106">
        <v>0.99305374359999998</v>
      </c>
      <c r="N63" s="106">
        <v>2.6648807439</v>
      </c>
      <c r="O63" s="118">
        <v>13</v>
      </c>
      <c r="P63" s="118">
        <v>1058</v>
      </c>
      <c r="Q63" s="116">
        <v>1.2249382930999999</v>
      </c>
      <c r="R63" s="106">
        <v>0.70923441099999995</v>
      </c>
      <c r="S63" s="106">
        <v>2.1156246775000001</v>
      </c>
      <c r="T63" s="106">
        <v>0.51702913679999996</v>
      </c>
      <c r="U63" s="107">
        <v>1.2287334593999999</v>
      </c>
      <c r="V63" s="106">
        <v>0.71347186699999998</v>
      </c>
      <c r="W63" s="106">
        <v>2.1161113478</v>
      </c>
      <c r="X63" s="106">
        <v>1.1979964374000001</v>
      </c>
      <c r="Y63" s="106">
        <v>0.69363518339999997</v>
      </c>
      <c r="Z63" s="106">
        <v>2.0690926561</v>
      </c>
      <c r="AA63" s="118">
        <v>12</v>
      </c>
      <c r="AB63" s="118">
        <v>1170</v>
      </c>
      <c r="AC63" s="116">
        <v>1.0181775821000001</v>
      </c>
      <c r="AD63" s="106">
        <v>0.57684678180000004</v>
      </c>
      <c r="AE63" s="106">
        <v>1.797159352</v>
      </c>
      <c r="AF63" s="106">
        <v>0.98415860960000001</v>
      </c>
      <c r="AG63" s="107">
        <v>1.0256410255999999</v>
      </c>
      <c r="AH63" s="106">
        <v>0.58247147830000001</v>
      </c>
      <c r="AI63" s="106">
        <v>1.8059931734000001</v>
      </c>
      <c r="AJ63" s="106">
        <v>0.99426041909999996</v>
      </c>
      <c r="AK63" s="106">
        <v>0.56329655369999998</v>
      </c>
      <c r="AL63" s="106">
        <v>1.754943776</v>
      </c>
      <c r="AM63" s="106">
        <v>0.6442112378</v>
      </c>
      <c r="AN63" s="106">
        <v>0.83120724349999997</v>
      </c>
      <c r="AO63" s="106">
        <v>0.379275537</v>
      </c>
      <c r="AP63" s="106">
        <v>1.821645253</v>
      </c>
      <c r="AQ63" s="106">
        <v>0.21407925589999999</v>
      </c>
      <c r="AR63" s="106">
        <v>0.62881704279999995</v>
      </c>
      <c r="AS63" s="106">
        <v>0.30247571870000001</v>
      </c>
      <c r="AT63" s="106">
        <v>1.3072483142</v>
      </c>
      <c r="AU63" s="104" t="s">
        <v>28</v>
      </c>
      <c r="AV63" s="104" t="s">
        <v>28</v>
      </c>
      <c r="AW63" s="104" t="s">
        <v>28</v>
      </c>
      <c r="AX63" s="104" t="s">
        <v>28</v>
      </c>
      <c r="AY63" s="104" t="s">
        <v>28</v>
      </c>
      <c r="AZ63" s="104" t="s">
        <v>28</v>
      </c>
      <c r="BA63" s="104" t="s">
        <v>28</v>
      </c>
      <c r="BB63" s="104" t="s">
        <v>28</v>
      </c>
      <c r="BC63" s="110" t="s">
        <v>28</v>
      </c>
      <c r="BD63" s="111">
        <v>16</v>
      </c>
      <c r="BE63" s="111">
        <v>13</v>
      </c>
      <c r="BF63" s="111">
        <v>12</v>
      </c>
    </row>
    <row r="64" spans="1:93" x14ac:dyDescent="0.3">
      <c r="A64" s="10"/>
      <c r="B64" t="s">
        <v>95</v>
      </c>
      <c r="C64" s="104">
        <v>9</v>
      </c>
      <c r="D64" s="118">
        <v>478</v>
      </c>
      <c r="E64" s="116">
        <v>1.8821565613</v>
      </c>
      <c r="F64" s="106">
        <v>0.9766937349</v>
      </c>
      <c r="G64" s="106">
        <v>3.6270462222000002</v>
      </c>
      <c r="H64" s="106">
        <v>0.17666937169999999</v>
      </c>
      <c r="I64" s="107">
        <v>1.8828451882999999</v>
      </c>
      <c r="J64" s="106">
        <v>0.97967215659999995</v>
      </c>
      <c r="K64" s="106">
        <v>3.6186656721000001</v>
      </c>
      <c r="L64" s="106">
        <v>1.5717776327999999</v>
      </c>
      <c r="M64" s="106">
        <v>0.81563106819999998</v>
      </c>
      <c r="N64" s="106">
        <v>3.0289245019000002</v>
      </c>
      <c r="O64" s="118" t="s">
        <v>28</v>
      </c>
      <c r="P64" s="118" t="s">
        <v>28</v>
      </c>
      <c r="Q64" s="116" t="s">
        <v>28</v>
      </c>
      <c r="R64" s="106" t="s">
        <v>28</v>
      </c>
      <c r="S64" s="106" t="s">
        <v>28</v>
      </c>
      <c r="T64" s="106" t="s">
        <v>28</v>
      </c>
      <c r="U64" s="107" t="s">
        <v>28</v>
      </c>
      <c r="V64" s="106" t="s">
        <v>28</v>
      </c>
      <c r="W64" s="106" t="s">
        <v>28</v>
      </c>
      <c r="X64" s="106" t="s">
        <v>28</v>
      </c>
      <c r="Y64" s="106" t="s">
        <v>28</v>
      </c>
      <c r="Z64" s="106" t="s">
        <v>28</v>
      </c>
      <c r="AA64" s="118">
        <v>9</v>
      </c>
      <c r="AB64" s="118">
        <v>692</v>
      </c>
      <c r="AC64" s="116">
        <v>1.2802920783</v>
      </c>
      <c r="AD64" s="106">
        <v>0.66477523790000004</v>
      </c>
      <c r="AE64" s="106">
        <v>2.4657173013000002</v>
      </c>
      <c r="AF64" s="106">
        <v>0.50423950630000003</v>
      </c>
      <c r="AG64" s="107">
        <v>1.3005780347</v>
      </c>
      <c r="AH64" s="106">
        <v>0.67670995789999999</v>
      </c>
      <c r="AI64" s="106">
        <v>2.4995985422999998</v>
      </c>
      <c r="AJ64" s="106">
        <v>1.2502178016000001</v>
      </c>
      <c r="AK64" s="106">
        <v>0.64915955560000005</v>
      </c>
      <c r="AL64" s="106">
        <v>2.4077971862999998</v>
      </c>
      <c r="AM64" s="106">
        <v>0.3526710877</v>
      </c>
      <c r="AN64" s="106">
        <v>1.6793499164000001</v>
      </c>
      <c r="AO64" s="106">
        <v>0.56281163440000004</v>
      </c>
      <c r="AP64" s="106">
        <v>5.0109414400999999</v>
      </c>
      <c r="AQ64" s="106">
        <v>0.1051775358</v>
      </c>
      <c r="AR64" s="106">
        <v>0.40505324459999997</v>
      </c>
      <c r="AS64" s="106">
        <v>0.13574806750000001</v>
      </c>
      <c r="AT64" s="106">
        <v>1.2086222213</v>
      </c>
      <c r="AU64" s="104" t="s">
        <v>28</v>
      </c>
      <c r="AV64" s="104" t="s">
        <v>28</v>
      </c>
      <c r="AW64" s="104" t="s">
        <v>28</v>
      </c>
      <c r="AX64" s="104" t="s">
        <v>28</v>
      </c>
      <c r="AY64" s="104" t="s">
        <v>28</v>
      </c>
      <c r="AZ64" s="104" t="s">
        <v>28</v>
      </c>
      <c r="BA64" s="104" t="s">
        <v>439</v>
      </c>
      <c r="BB64" s="104" t="s">
        <v>28</v>
      </c>
      <c r="BC64" s="110" t="s">
        <v>440</v>
      </c>
      <c r="BD64" s="111">
        <v>9</v>
      </c>
      <c r="BE64" s="111" t="s">
        <v>28</v>
      </c>
      <c r="BF64" s="111">
        <v>9</v>
      </c>
    </row>
    <row r="65" spans="1:93" x14ac:dyDescent="0.3">
      <c r="A65" s="10"/>
      <c r="B65" t="s">
        <v>94</v>
      </c>
      <c r="C65" s="104" t="s">
        <v>28</v>
      </c>
      <c r="D65" s="118" t="s">
        <v>28</v>
      </c>
      <c r="E65" s="116" t="s">
        <v>28</v>
      </c>
      <c r="F65" s="106" t="s">
        <v>28</v>
      </c>
      <c r="G65" s="106" t="s">
        <v>28</v>
      </c>
      <c r="H65" s="106" t="s">
        <v>28</v>
      </c>
      <c r="I65" s="107" t="s">
        <v>28</v>
      </c>
      <c r="J65" s="106" t="s">
        <v>28</v>
      </c>
      <c r="K65" s="106" t="s">
        <v>28</v>
      </c>
      <c r="L65" s="106" t="s">
        <v>28</v>
      </c>
      <c r="M65" s="106" t="s">
        <v>28</v>
      </c>
      <c r="N65" s="106" t="s">
        <v>28</v>
      </c>
      <c r="O65" s="118" t="s">
        <v>28</v>
      </c>
      <c r="P65" s="118" t="s">
        <v>28</v>
      </c>
      <c r="Q65" s="116" t="s">
        <v>28</v>
      </c>
      <c r="R65" s="106" t="s">
        <v>28</v>
      </c>
      <c r="S65" s="106" t="s">
        <v>28</v>
      </c>
      <c r="T65" s="106" t="s">
        <v>28</v>
      </c>
      <c r="U65" s="107" t="s">
        <v>28</v>
      </c>
      <c r="V65" s="106" t="s">
        <v>28</v>
      </c>
      <c r="W65" s="106" t="s">
        <v>28</v>
      </c>
      <c r="X65" s="106" t="s">
        <v>28</v>
      </c>
      <c r="Y65" s="106" t="s">
        <v>28</v>
      </c>
      <c r="Z65" s="106" t="s">
        <v>28</v>
      </c>
      <c r="AA65" s="118" t="s">
        <v>28</v>
      </c>
      <c r="AB65" s="118" t="s">
        <v>28</v>
      </c>
      <c r="AC65" s="116" t="s">
        <v>28</v>
      </c>
      <c r="AD65" s="106" t="s">
        <v>28</v>
      </c>
      <c r="AE65" s="106" t="s">
        <v>28</v>
      </c>
      <c r="AF65" s="106" t="s">
        <v>28</v>
      </c>
      <c r="AG65" s="107" t="s">
        <v>28</v>
      </c>
      <c r="AH65" s="106" t="s">
        <v>28</v>
      </c>
      <c r="AI65" s="106" t="s">
        <v>28</v>
      </c>
      <c r="AJ65" s="106" t="s">
        <v>28</v>
      </c>
      <c r="AK65" s="106" t="s">
        <v>28</v>
      </c>
      <c r="AL65" s="106" t="s">
        <v>28</v>
      </c>
      <c r="AM65" s="106">
        <v>0.41704024290000002</v>
      </c>
      <c r="AN65" s="106">
        <v>0.55284024740000004</v>
      </c>
      <c r="AO65" s="106">
        <v>0.1321199055</v>
      </c>
      <c r="AP65" s="106">
        <v>2.3132951696999999</v>
      </c>
      <c r="AQ65" s="106">
        <v>0.90636774369999995</v>
      </c>
      <c r="AR65" s="106">
        <v>0.92412964259999997</v>
      </c>
      <c r="AS65" s="106">
        <v>0.24815806779999999</v>
      </c>
      <c r="AT65" s="106">
        <v>3.4414178178000001</v>
      </c>
      <c r="AU65" s="104" t="s">
        <v>28</v>
      </c>
      <c r="AV65" s="104" t="s">
        <v>28</v>
      </c>
      <c r="AW65" s="104" t="s">
        <v>28</v>
      </c>
      <c r="AX65" s="104" t="s">
        <v>28</v>
      </c>
      <c r="AY65" s="104" t="s">
        <v>28</v>
      </c>
      <c r="AZ65" s="104" t="s">
        <v>439</v>
      </c>
      <c r="BA65" s="104" t="s">
        <v>439</v>
      </c>
      <c r="BB65" s="104" t="s">
        <v>439</v>
      </c>
      <c r="BC65" s="110" t="s">
        <v>440</v>
      </c>
      <c r="BD65" s="111" t="s">
        <v>28</v>
      </c>
      <c r="BE65" s="111" t="s">
        <v>28</v>
      </c>
      <c r="BF65" s="111" t="s">
        <v>28</v>
      </c>
    </row>
    <row r="66" spans="1:93" x14ac:dyDescent="0.3">
      <c r="A66" s="10"/>
      <c r="B66" t="s">
        <v>93</v>
      </c>
      <c r="C66" s="104">
        <v>20</v>
      </c>
      <c r="D66" s="118">
        <v>724</v>
      </c>
      <c r="E66" s="116">
        <v>2.7923588080999999</v>
      </c>
      <c r="F66" s="106">
        <v>1.7943783999</v>
      </c>
      <c r="G66" s="106">
        <v>4.3453865215</v>
      </c>
      <c r="H66" s="106">
        <v>1.7509059999999999E-4</v>
      </c>
      <c r="I66" s="107">
        <v>2.7624309392000002</v>
      </c>
      <c r="J66" s="106">
        <v>1.7822022111</v>
      </c>
      <c r="K66" s="106">
        <v>4.2817950995</v>
      </c>
      <c r="L66" s="106">
        <v>2.3318820588000002</v>
      </c>
      <c r="M66" s="106">
        <v>1.4984746176999999</v>
      </c>
      <c r="N66" s="106">
        <v>3.6288061687000002</v>
      </c>
      <c r="O66" s="118">
        <v>23</v>
      </c>
      <c r="P66" s="118">
        <v>971</v>
      </c>
      <c r="Q66" s="116">
        <v>2.3725605806000001</v>
      </c>
      <c r="R66" s="106">
        <v>1.5706938619999999</v>
      </c>
      <c r="S66" s="106">
        <v>3.5837942995000001</v>
      </c>
      <c r="T66" s="106">
        <v>6.3374300000000001E-5</v>
      </c>
      <c r="U66" s="107">
        <v>2.3686920699999998</v>
      </c>
      <c r="V66" s="106">
        <v>1.5740583049000001</v>
      </c>
      <c r="W66" s="106">
        <v>3.5644817635999999</v>
      </c>
      <c r="X66" s="106">
        <v>2.3203773928999998</v>
      </c>
      <c r="Y66" s="106">
        <v>1.5361472994000001</v>
      </c>
      <c r="Z66" s="106">
        <v>3.5049706808000001</v>
      </c>
      <c r="AA66" s="118">
        <v>24</v>
      </c>
      <c r="AB66" s="118">
        <v>1060</v>
      </c>
      <c r="AC66" s="116">
        <v>2.2708749077000001</v>
      </c>
      <c r="AD66" s="106">
        <v>1.5169908216000001</v>
      </c>
      <c r="AE66" s="106">
        <v>3.3994093918999999</v>
      </c>
      <c r="AF66" s="106">
        <v>1.0927259999999999E-4</v>
      </c>
      <c r="AG66" s="107">
        <v>2.2641509433999998</v>
      </c>
      <c r="AH66" s="106">
        <v>1.5175904643</v>
      </c>
      <c r="AI66" s="106">
        <v>3.3779729216000001</v>
      </c>
      <c r="AJ66" s="106">
        <v>2.2175316733999999</v>
      </c>
      <c r="AK66" s="106">
        <v>1.4813564516</v>
      </c>
      <c r="AL66" s="106">
        <v>3.3195566922999999</v>
      </c>
      <c r="AM66" s="106">
        <v>0.88066970730000005</v>
      </c>
      <c r="AN66" s="106">
        <v>0.95714095830000001</v>
      </c>
      <c r="AO66" s="106">
        <v>0.54025413879999995</v>
      </c>
      <c r="AP66" s="106">
        <v>1.6957182708</v>
      </c>
      <c r="AQ66" s="106">
        <v>0.59413315850000004</v>
      </c>
      <c r="AR66" s="106">
        <v>0.84966178910000001</v>
      </c>
      <c r="AS66" s="106">
        <v>0.46665657620000001</v>
      </c>
      <c r="AT66" s="106">
        <v>1.5470159268999999</v>
      </c>
      <c r="AU66" s="104">
        <v>1</v>
      </c>
      <c r="AV66" s="104">
        <v>2</v>
      </c>
      <c r="AW66" s="104">
        <v>3</v>
      </c>
      <c r="AX66" s="104" t="s">
        <v>28</v>
      </c>
      <c r="AY66" s="104" t="s">
        <v>28</v>
      </c>
      <c r="AZ66" s="104" t="s">
        <v>28</v>
      </c>
      <c r="BA66" s="104" t="s">
        <v>28</v>
      </c>
      <c r="BB66" s="104" t="s">
        <v>28</v>
      </c>
      <c r="BC66" s="110" t="s">
        <v>230</v>
      </c>
      <c r="BD66" s="111">
        <v>20</v>
      </c>
      <c r="BE66" s="111">
        <v>23</v>
      </c>
      <c r="BF66" s="111">
        <v>24</v>
      </c>
      <c r="BQ66" s="52"/>
      <c r="CC66" s="4"/>
      <c r="CO66" s="4"/>
    </row>
    <row r="67" spans="1:93" x14ac:dyDescent="0.3">
      <c r="A67" s="10"/>
      <c r="B67" t="s">
        <v>133</v>
      </c>
      <c r="C67" s="104">
        <v>20</v>
      </c>
      <c r="D67" s="118">
        <v>971</v>
      </c>
      <c r="E67" s="116">
        <v>2.0977914772999999</v>
      </c>
      <c r="F67" s="106">
        <v>1.3480404187999999</v>
      </c>
      <c r="G67" s="106">
        <v>3.2645379330000002</v>
      </c>
      <c r="H67" s="106">
        <v>1.2959112300000001E-2</v>
      </c>
      <c r="I67" s="107">
        <v>2.0597322347999998</v>
      </c>
      <c r="J67" s="106">
        <v>1.3288510821999999</v>
      </c>
      <c r="K67" s="106">
        <v>3.1926052029999998</v>
      </c>
      <c r="L67" s="106">
        <v>1.7518530552</v>
      </c>
      <c r="M67" s="106">
        <v>1.1257404521000001</v>
      </c>
      <c r="N67" s="106">
        <v>2.7261960083000001</v>
      </c>
      <c r="O67" s="118">
        <v>24</v>
      </c>
      <c r="P67" s="118">
        <v>1212</v>
      </c>
      <c r="Q67" s="116">
        <v>1.9853279211999999</v>
      </c>
      <c r="R67" s="106">
        <v>1.3255846031</v>
      </c>
      <c r="S67" s="106">
        <v>2.9734254196999998</v>
      </c>
      <c r="T67" s="106">
        <v>1.2833863E-3</v>
      </c>
      <c r="U67" s="107">
        <v>1.9801980198</v>
      </c>
      <c r="V67" s="106">
        <v>1.3272655875999999</v>
      </c>
      <c r="W67" s="106">
        <v>2.9543327532000001</v>
      </c>
      <c r="X67" s="106">
        <v>1.9416617065999999</v>
      </c>
      <c r="Y67" s="106">
        <v>1.2964290862000001</v>
      </c>
      <c r="Z67" s="106">
        <v>2.9080265345999998</v>
      </c>
      <c r="AA67" s="118">
        <v>28</v>
      </c>
      <c r="AB67" s="118">
        <v>1308</v>
      </c>
      <c r="AC67" s="116">
        <v>2.1236386076999998</v>
      </c>
      <c r="AD67" s="106">
        <v>1.4609783987</v>
      </c>
      <c r="AE67" s="106">
        <v>3.0868635294</v>
      </c>
      <c r="AF67" s="106">
        <v>1.3237620000000001E-4</v>
      </c>
      <c r="AG67" s="107">
        <v>2.1406727828999998</v>
      </c>
      <c r="AH67" s="106">
        <v>1.4780472441000001</v>
      </c>
      <c r="AI67" s="106">
        <v>3.1003609538000001</v>
      </c>
      <c r="AJ67" s="106">
        <v>2.0737539789000001</v>
      </c>
      <c r="AK67" s="106">
        <v>1.4266597699000001</v>
      </c>
      <c r="AL67" s="106">
        <v>3.0143525848000001</v>
      </c>
      <c r="AM67" s="106">
        <v>0.80870125329999998</v>
      </c>
      <c r="AN67" s="106">
        <v>1.0696664188</v>
      </c>
      <c r="AO67" s="106">
        <v>0.62010438219999997</v>
      </c>
      <c r="AP67" s="106">
        <v>1.8451510431</v>
      </c>
      <c r="AQ67" s="106">
        <v>0.85558915479999997</v>
      </c>
      <c r="AR67" s="106">
        <v>0.94638954470000003</v>
      </c>
      <c r="AS67" s="106">
        <v>0.52282297450000004</v>
      </c>
      <c r="AT67" s="106">
        <v>1.7131098172999999</v>
      </c>
      <c r="AU67" s="104" t="s">
        <v>28</v>
      </c>
      <c r="AV67" s="104">
        <v>2</v>
      </c>
      <c r="AW67" s="104">
        <v>3</v>
      </c>
      <c r="AX67" s="104" t="s">
        <v>28</v>
      </c>
      <c r="AY67" s="104" t="s">
        <v>28</v>
      </c>
      <c r="AZ67" s="104" t="s">
        <v>28</v>
      </c>
      <c r="BA67" s="104" t="s">
        <v>28</v>
      </c>
      <c r="BB67" s="104" t="s">
        <v>28</v>
      </c>
      <c r="BC67" s="110" t="s">
        <v>231</v>
      </c>
      <c r="BD67" s="111">
        <v>20</v>
      </c>
      <c r="BE67" s="111">
        <v>24</v>
      </c>
      <c r="BF67" s="111">
        <v>28</v>
      </c>
      <c r="BQ67" s="52"/>
    </row>
    <row r="68" spans="1:93" x14ac:dyDescent="0.3">
      <c r="A68" s="10"/>
      <c r="B68" t="s">
        <v>96</v>
      </c>
      <c r="C68" s="104">
        <v>9</v>
      </c>
      <c r="D68" s="118">
        <v>849</v>
      </c>
      <c r="E68" s="116">
        <v>1.1344621403999999</v>
      </c>
      <c r="F68" s="106">
        <v>0.58869930159999995</v>
      </c>
      <c r="G68" s="106">
        <v>2.1861829027000002</v>
      </c>
      <c r="H68" s="106">
        <v>0.87170332650000004</v>
      </c>
      <c r="I68" s="107">
        <v>1.0600706714000001</v>
      </c>
      <c r="J68" s="106">
        <v>0.55157042499999998</v>
      </c>
      <c r="K68" s="106">
        <v>2.0373641829000002</v>
      </c>
      <c r="L68" s="106">
        <v>0.94738251539999996</v>
      </c>
      <c r="M68" s="106">
        <v>0.49161924870000001</v>
      </c>
      <c r="N68" s="106">
        <v>1.8256682032</v>
      </c>
      <c r="O68" s="118">
        <v>15</v>
      </c>
      <c r="P68" s="118">
        <v>1159</v>
      </c>
      <c r="Q68" s="116">
        <v>1.3962258030000001</v>
      </c>
      <c r="R68" s="106">
        <v>0.83915755150000004</v>
      </c>
      <c r="S68" s="106">
        <v>2.3230995054000001</v>
      </c>
      <c r="T68" s="106">
        <v>0.23041589770000001</v>
      </c>
      <c r="U68" s="107">
        <v>1.2942191543999999</v>
      </c>
      <c r="V68" s="106">
        <v>0.78024057219999998</v>
      </c>
      <c r="W68" s="106">
        <v>2.1467779034999999</v>
      </c>
      <c r="X68" s="106">
        <v>1.3655165709999999</v>
      </c>
      <c r="Y68" s="106">
        <v>0.82070073470000005</v>
      </c>
      <c r="Z68" s="106">
        <v>2.2720041872999999</v>
      </c>
      <c r="AA68" s="118">
        <v>14</v>
      </c>
      <c r="AB68" s="118">
        <v>1319</v>
      </c>
      <c r="AC68" s="116">
        <v>1.1475513153000001</v>
      </c>
      <c r="AD68" s="106">
        <v>0.6778806718</v>
      </c>
      <c r="AE68" s="106">
        <v>1.9426339708</v>
      </c>
      <c r="AF68" s="106">
        <v>0.67161895390000004</v>
      </c>
      <c r="AG68" s="107">
        <v>1.0614101592</v>
      </c>
      <c r="AH68" s="106">
        <v>0.62862269849999997</v>
      </c>
      <c r="AI68" s="106">
        <v>1.7921585219</v>
      </c>
      <c r="AJ68" s="106">
        <v>1.1205951414999999</v>
      </c>
      <c r="AK68" s="106">
        <v>0.66195714059999999</v>
      </c>
      <c r="AL68" s="106">
        <v>1.8970011713999999</v>
      </c>
      <c r="AM68" s="106">
        <v>0.59762864130000004</v>
      </c>
      <c r="AN68" s="106">
        <v>0.82189522130000003</v>
      </c>
      <c r="AO68" s="106">
        <v>0.39673363210000001</v>
      </c>
      <c r="AP68" s="106">
        <v>1.7026833624</v>
      </c>
      <c r="AQ68" s="106">
        <v>0.62243684160000001</v>
      </c>
      <c r="AR68" s="106">
        <v>1.2307381209999999</v>
      </c>
      <c r="AS68" s="106">
        <v>0.53860116400000002</v>
      </c>
      <c r="AT68" s="106">
        <v>2.8123153523000002</v>
      </c>
      <c r="AU68" s="104" t="s">
        <v>28</v>
      </c>
      <c r="AV68" s="104" t="s">
        <v>28</v>
      </c>
      <c r="AW68" s="104" t="s">
        <v>28</v>
      </c>
      <c r="AX68" s="104" t="s">
        <v>28</v>
      </c>
      <c r="AY68" s="104" t="s">
        <v>28</v>
      </c>
      <c r="AZ68" s="104" t="s">
        <v>28</v>
      </c>
      <c r="BA68" s="104" t="s">
        <v>28</v>
      </c>
      <c r="BB68" s="104" t="s">
        <v>28</v>
      </c>
      <c r="BC68" s="110" t="s">
        <v>28</v>
      </c>
      <c r="BD68" s="111">
        <v>9</v>
      </c>
      <c r="BE68" s="111">
        <v>15</v>
      </c>
      <c r="BF68" s="111">
        <v>14</v>
      </c>
    </row>
    <row r="69" spans="1:93" s="3" customFormat="1" x14ac:dyDescent="0.3">
      <c r="A69" s="10"/>
      <c r="B69" s="3" t="s">
        <v>184</v>
      </c>
      <c r="C69" s="114" t="s">
        <v>28</v>
      </c>
      <c r="D69" s="117" t="s">
        <v>28</v>
      </c>
      <c r="E69" s="113" t="s">
        <v>28</v>
      </c>
      <c r="F69" s="112" t="s">
        <v>28</v>
      </c>
      <c r="G69" s="112" t="s">
        <v>28</v>
      </c>
      <c r="H69" s="112" t="s">
        <v>28</v>
      </c>
      <c r="I69" s="115" t="s">
        <v>28</v>
      </c>
      <c r="J69" s="112" t="s">
        <v>28</v>
      </c>
      <c r="K69" s="112" t="s">
        <v>28</v>
      </c>
      <c r="L69" s="112" t="s">
        <v>28</v>
      </c>
      <c r="M69" s="112" t="s">
        <v>28</v>
      </c>
      <c r="N69" s="112" t="s">
        <v>28</v>
      </c>
      <c r="O69" s="117" t="s">
        <v>28</v>
      </c>
      <c r="P69" s="117" t="s">
        <v>28</v>
      </c>
      <c r="Q69" s="113" t="s">
        <v>28</v>
      </c>
      <c r="R69" s="112" t="s">
        <v>28</v>
      </c>
      <c r="S69" s="112" t="s">
        <v>28</v>
      </c>
      <c r="T69" s="112" t="s">
        <v>28</v>
      </c>
      <c r="U69" s="115" t="s">
        <v>28</v>
      </c>
      <c r="V69" s="112" t="s">
        <v>28</v>
      </c>
      <c r="W69" s="112" t="s">
        <v>28</v>
      </c>
      <c r="X69" s="112" t="s">
        <v>28</v>
      </c>
      <c r="Y69" s="112" t="s">
        <v>28</v>
      </c>
      <c r="Z69" s="112" t="s">
        <v>28</v>
      </c>
      <c r="AA69" s="117" t="s">
        <v>28</v>
      </c>
      <c r="AB69" s="117" t="s">
        <v>28</v>
      </c>
      <c r="AC69" s="113" t="s">
        <v>28</v>
      </c>
      <c r="AD69" s="112" t="s">
        <v>28</v>
      </c>
      <c r="AE69" s="112" t="s">
        <v>28</v>
      </c>
      <c r="AF69" s="112" t="s">
        <v>28</v>
      </c>
      <c r="AG69" s="115" t="s">
        <v>28</v>
      </c>
      <c r="AH69" s="112" t="s">
        <v>28</v>
      </c>
      <c r="AI69" s="112" t="s">
        <v>28</v>
      </c>
      <c r="AJ69" s="112" t="s">
        <v>28</v>
      </c>
      <c r="AK69" s="112" t="s">
        <v>28</v>
      </c>
      <c r="AL69" s="112" t="s">
        <v>28</v>
      </c>
      <c r="AM69" s="112">
        <v>0.35828822380000003</v>
      </c>
      <c r="AN69" s="112">
        <v>0.51126158639999997</v>
      </c>
      <c r="AO69" s="112">
        <v>0.122183713</v>
      </c>
      <c r="AP69" s="112">
        <v>2.1393064865999998</v>
      </c>
      <c r="AQ69" s="112">
        <v>0.65413971609999999</v>
      </c>
      <c r="AR69" s="112">
        <v>1.3870605802</v>
      </c>
      <c r="AS69" s="112">
        <v>0.33148605809999998</v>
      </c>
      <c r="AT69" s="112">
        <v>5.8039757819000002</v>
      </c>
      <c r="AU69" s="114" t="s">
        <v>28</v>
      </c>
      <c r="AV69" s="114" t="s">
        <v>28</v>
      </c>
      <c r="AW69" s="114" t="s">
        <v>28</v>
      </c>
      <c r="AX69" s="114" t="s">
        <v>28</v>
      </c>
      <c r="AY69" s="114" t="s">
        <v>28</v>
      </c>
      <c r="AZ69" s="114" t="s">
        <v>439</v>
      </c>
      <c r="BA69" s="114" t="s">
        <v>439</v>
      </c>
      <c r="BB69" s="114" t="s">
        <v>439</v>
      </c>
      <c r="BC69" s="108" t="s">
        <v>440</v>
      </c>
      <c r="BD69" s="109" t="s">
        <v>28</v>
      </c>
      <c r="BE69" s="109" t="s">
        <v>28</v>
      </c>
      <c r="BF69" s="109" t="s">
        <v>28</v>
      </c>
      <c r="BG69" s="43"/>
      <c r="BH69" s="43"/>
      <c r="BI69" s="43"/>
      <c r="BJ69" s="43"/>
      <c r="BK69" s="43"/>
      <c r="BL69" s="43"/>
      <c r="BM69" s="43"/>
      <c r="BN69" s="43"/>
      <c r="BO69" s="43"/>
      <c r="BP69" s="43"/>
      <c r="BQ69" s="43"/>
      <c r="BR69" s="43"/>
      <c r="BS69" s="43"/>
      <c r="BT69" s="43"/>
      <c r="BU69" s="43"/>
      <c r="BV69" s="43"/>
      <c r="BW69" s="43"/>
    </row>
    <row r="70" spans="1:93" x14ac:dyDescent="0.3">
      <c r="A70" s="10"/>
      <c r="B70" t="s">
        <v>183</v>
      </c>
      <c r="C70" s="104" t="s">
        <v>28</v>
      </c>
      <c r="D70" s="118" t="s">
        <v>28</v>
      </c>
      <c r="E70" s="116" t="s">
        <v>28</v>
      </c>
      <c r="F70" s="106" t="s">
        <v>28</v>
      </c>
      <c r="G70" s="106" t="s">
        <v>28</v>
      </c>
      <c r="H70" s="106" t="s">
        <v>28</v>
      </c>
      <c r="I70" s="107" t="s">
        <v>28</v>
      </c>
      <c r="J70" s="106" t="s">
        <v>28</v>
      </c>
      <c r="K70" s="106" t="s">
        <v>28</v>
      </c>
      <c r="L70" s="106" t="s">
        <v>28</v>
      </c>
      <c r="M70" s="106" t="s">
        <v>28</v>
      </c>
      <c r="N70" s="106" t="s">
        <v>28</v>
      </c>
      <c r="O70" s="118" t="s">
        <v>28</v>
      </c>
      <c r="P70" s="118" t="s">
        <v>28</v>
      </c>
      <c r="Q70" s="116" t="s">
        <v>28</v>
      </c>
      <c r="R70" s="106" t="s">
        <v>28</v>
      </c>
      <c r="S70" s="106" t="s">
        <v>28</v>
      </c>
      <c r="T70" s="106" t="s">
        <v>28</v>
      </c>
      <c r="U70" s="107" t="s">
        <v>28</v>
      </c>
      <c r="V70" s="106" t="s">
        <v>28</v>
      </c>
      <c r="W70" s="106" t="s">
        <v>28</v>
      </c>
      <c r="X70" s="106" t="s">
        <v>28</v>
      </c>
      <c r="Y70" s="106" t="s">
        <v>28</v>
      </c>
      <c r="Z70" s="106" t="s">
        <v>28</v>
      </c>
      <c r="AA70" s="118" t="s">
        <v>28</v>
      </c>
      <c r="AB70" s="118" t="s">
        <v>28</v>
      </c>
      <c r="AC70" s="116" t="s">
        <v>28</v>
      </c>
      <c r="AD70" s="106" t="s">
        <v>28</v>
      </c>
      <c r="AE70" s="106" t="s">
        <v>28</v>
      </c>
      <c r="AF70" s="106" t="s">
        <v>28</v>
      </c>
      <c r="AG70" s="107" t="s">
        <v>28</v>
      </c>
      <c r="AH70" s="106" t="s">
        <v>28</v>
      </c>
      <c r="AI70" s="106" t="s">
        <v>28</v>
      </c>
      <c r="AJ70" s="106" t="s">
        <v>28</v>
      </c>
      <c r="AK70" s="106" t="s">
        <v>28</v>
      </c>
      <c r="AL70" s="106" t="s">
        <v>28</v>
      </c>
      <c r="AM70" s="106">
        <v>0.65402436730000002</v>
      </c>
      <c r="AN70" s="106">
        <v>1.5055122215000001</v>
      </c>
      <c r="AO70" s="106">
        <v>0.25155876319999998</v>
      </c>
      <c r="AP70" s="106">
        <v>9.0100898112000003</v>
      </c>
      <c r="AQ70" s="106">
        <v>0.7687711652</v>
      </c>
      <c r="AR70" s="106">
        <v>0.7452881402</v>
      </c>
      <c r="AS70" s="106">
        <v>0.10498268400000001</v>
      </c>
      <c r="AT70" s="106">
        <v>5.2909145675999998</v>
      </c>
      <c r="AU70" s="104" t="s">
        <v>28</v>
      </c>
      <c r="AV70" s="104" t="s">
        <v>28</v>
      </c>
      <c r="AW70" s="104" t="s">
        <v>28</v>
      </c>
      <c r="AX70" s="104" t="s">
        <v>28</v>
      </c>
      <c r="AY70" s="104" t="s">
        <v>28</v>
      </c>
      <c r="AZ70" s="104" t="s">
        <v>439</v>
      </c>
      <c r="BA70" s="104" t="s">
        <v>439</v>
      </c>
      <c r="BB70" s="104" t="s">
        <v>439</v>
      </c>
      <c r="BC70" s="110" t="s">
        <v>440</v>
      </c>
      <c r="BD70" s="111" t="s">
        <v>28</v>
      </c>
      <c r="BE70" s="111" t="s">
        <v>28</v>
      </c>
      <c r="BF70" s="111" t="s">
        <v>28</v>
      </c>
    </row>
    <row r="71" spans="1:93" x14ac:dyDescent="0.3">
      <c r="A71" s="10"/>
      <c r="B71" t="s">
        <v>185</v>
      </c>
      <c r="C71" s="104">
        <v>16</v>
      </c>
      <c r="D71" s="118">
        <v>956</v>
      </c>
      <c r="E71" s="116">
        <v>1.7834163805000001</v>
      </c>
      <c r="F71" s="106">
        <v>1.0885722602000001</v>
      </c>
      <c r="G71" s="106">
        <v>2.9217848942</v>
      </c>
      <c r="H71" s="106">
        <v>0.11378081029999999</v>
      </c>
      <c r="I71" s="107">
        <v>1.6736401674000001</v>
      </c>
      <c r="J71" s="106">
        <v>1.0253253727</v>
      </c>
      <c r="K71" s="106">
        <v>2.7318853938999998</v>
      </c>
      <c r="L71" s="106">
        <v>1.4893203012</v>
      </c>
      <c r="M71" s="106">
        <v>0.90906015230000004</v>
      </c>
      <c r="N71" s="106">
        <v>2.4399650055</v>
      </c>
      <c r="O71" s="118">
        <v>13</v>
      </c>
      <c r="P71" s="118">
        <v>1356</v>
      </c>
      <c r="Q71" s="116">
        <v>1.0159107600999999</v>
      </c>
      <c r="R71" s="106">
        <v>0.58817257830000003</v>
      </c>
      <c r="S71" s="106">
        <v>1.7547140257</v>
      </c>
      <c r="T71" s="106">
        <v>0.98153279760000001</v>
      </c>
      <c r="U71" s="107">
        <v>0.95870206489999998</v>
      </c>
      <c r="V71" s="106">
        <v>0.55667642719999999</v>
      </c>
      <c r="W71" s="106">
        <v>1.6510662286</v>
      </c>
      <c r="X71" s="106">
        <v>0.99356635199999999</v>
      </c>
      <c r="Y71" s="106">
        <v>0.57523604029999997</v>
      </c>
      <c r="Z71" s="106">
        <v>1.716120039</v>
      </c>
      <c r="AA71" s="118">
        <v>17</v>
      </c>
      <c r="AB71" s="118">
        <v>1629</v>
      </c>
      <c r="AC71" s="116">
        <v>1.1089832412</v>
      </c>
      <c r="AD71" s="106">
        <v>0.68740591520000005</v>
      </c>
      <c r="AE71" s="106">
        <v>1.7891085921000001</v>
      </c>
      <c r="AF71" s="106">
        <v>0.74404601550000005</v>
      </c>
      <c r="AG71" s="107">
        <v>1.0435850215</v>
      </c>
      <c r="AH71" s="106">
        <v>0.64875562850000001</v>
      </c>
      <c r="AI71" s="106">
        <v>1.6787055852999999</v>
      </c>
      <c r="AJ71" s="106">
        <v>1.0829330379</v>
      </c>
      <c r="AK71" s="106">
        <v>0.6712586344</v>
      </c>
      <c r="AL71" s="106">
        <v>1.7470821297000001</v>
      </c>
      <c r="AM71" s="106">
        <v>0.81194529979999996</v>
      </c>
      <c r="AN71" s="106">
        <v>1.0916148196</v>
      </c>
      <c r="AO71" s="106">
        <v>0.53021646219999996</v>
      </c>
      <c r="AP71" s="106">
        <v>2.2474272288999999</v>
      </c>
      <c r="AQ71" s="106">
        <v>0.13178512440000001</v>
      </c>
      <c r="AR71" s="106">
        <v>0.56964305770000001</v>
      </c>
      <c r="AS71" s="106">
        <v>0.27401059420000001</v>
      </c>
      <c r="AT71" s="106">
        <v>1.1842360113999999</v>
      </c>
      <c r="AU71" s="104" t="s">
        <v>28</v>
      </c>
      <c r="AV71" s="104" t="s">
        <v>28</v>
      </c>
      <c r="AW71" s="104" t="s">
        <v>28</v>
      </c>
      <c r="AX71" s="104" t="s">
        <v>28</v>
      </c>
      <c r="AY71" s="104" t="s">
        <v>28</v>
      </c>
      <c r="AZ71" s="104" t="s">
        <v>28</v>
      </c>
      <c r="BA71" s="104" t="s">
        <v>28</v>
      </c>
      <c r="BB71" s="104" t="s">
        <v>28</v>
      </c>
      <c r="BC71" s="110" t="s">
        <v>28</v>
      </c>
      <c r="BD71" s="111">
        <v>16</v>
      </c>
      <c r="BE71" s="111">
        <v>13</v>
      </c>
      <c r="BF71" s="111">
        <v>17</v>
      </c>
    </row>
    <row r="72" spans="1:93" x14ac:dyDescent="0.3">
      <c r="A72" s="10"/>
      <c r="B72" t="s">
        <v>186</v>
      </c>
      <c r="C72" s="104">
        <v>24</v>
      </c>
      <c r="D72" s="118">
        <v>1189</v>
      </c>
      <c r="E72" s="116">
        <v>2.1478773675</v>
      </c>
      <c r="F72" s="106">
        <v>1.4333106083</v>
      </c>
      <c r="G72" s="106">
        <v>3.2186862771000002</v>
      </c>
      <c r="H72" s="106">
        <v>4.6393359000000004E-3</v>
      </c>
      <c r="I72" s="107">
        <v>2.0185029437000002</v>
      </c>
      <c r="J72" s="106">
        <v>1.3529401952</v>
      </c>
      <c r="K72" s="106">
        <v>3.0114813263000002</v>
      </c>
      <c r="L72" s="106">
        <v>1.7936794810000001</v>
      </c>
      <c r="M72" s="106">
        <v>1.1969490749</v>
      </c>
      <c r="N72" s="106">
        <v>2.687905566</v>
      </c>
      <c r="O72" s="118">
        <v>17</v>
      </c>
      <c r="P72" s="118">
        <v>1555</v>
      </c>
      <c r="Q72" s="116">
        <v>1.1645594222</v>
      </c>
      <c r="R72" s="106">
        <v>0.7215832405</v>
      </c>
      <c r="S72" s="106">
        <v>1.8794763675999999</v>
      </c>
      <c r="T72" s="106">
        <v>0.59421243700000004</v>
      </c>
      <c r="U72" s="107">
        <v>1.0932475883999999</v>
      </c>
      <c r="V72" s="106">
        <v>0.67962888669999999</v>
      </c>
      <c r="W72" s="106">
        <v>1.7585925391999999</v>
      </c>
      <c r="X72" s="106">
        <v>1.1389455670999999</v>
      </c>
      <c r="Y72" s="106">
        <v>0.70571240710000005</v>
      </c>
      <c r="Z72" s="106">
        <v>1.8381383007000001</v>
      </c>
      <c r="AA72" s="118">
        <v>31</v>
      </c>
      <c r="AB72" s="118">
        <v>1694</v>
      </c>
      <c r="AC72" s="116">
        <v>1.9412960080999999</v>
      </c>
      <c r="AD72" s="106">
        <v>1.3599993180000001</v>
      </c>
      <c r="AE72" s="106">
        <v>2.7710530006999998</v>
      </c>
      <c r="AF72" s="106">
        <v>4.2746750000000001E-4</v>
      </c>
      <c r="AG72" s="107">
        <v>1.8299881936</v>
      </c>
      <c r="AH72" s="106">
        <v>1.2869686789999999</v>
      </c>
      <c r="AI72" s="106">
        <v>2.6021276535000002</v>
      </c>
      <c r="AJ72" s="106">
        <v>1.8956946376999999</v>
      </c>
      <c r="AK72" s="106">
        <v>1.3280527047999999</v>
      </c>
      <c r="AL72" s="106">
        <v>2.7059604987000001</v>
      </c>
      <c r="AM72" s="106">
        <v>9.0413294399999997E-2</v>
      </c>
      <c r="AN72" s="106">
        <v>1.6669789203000001</v>
      </c>
      <c r="AO72" s="106">
        <v>0.92265246489999997</v>
      </c>
      <c r="AP72" s="106">
        <v>3.0117718495000001</v>
      </c>
      <c r="AQ72" s="106">
        <v>5.3482648200000003E-2</v>
      </c>
      <c r="AR72" s="106">
        <v>0.54219083440000004</v>
      </c>
      <c r="AS72" s="106">
        <v>0.29128439750000001</v>
      </c>
      <c r="AT72" s="106">
        <v>1.0092229568</v>
      </c>
      <c r="AU72" s="104">
        <v>1</v>
      </c>
      <c r="AV72" s="104" t="s">
        <v>28</v>
      </c>
      <c r="AW72" s="104">
        <v>3</v>
      </c>
      <c r="AX72" s="104" t="s">
        <v>28</v>
      </c>
      <c r="AY72" s="104" t="s">
        <v>28</v>
      </c>
      <c r="AZ72" s="104" t="s">
        <v>28</v>
      </c>
      <c r="BA72" s="104" t="s">
        <v>28</v>
      </c>
      <c r="BB72" s="104" t="s">
        <v>28</v>
      </c>
      <c r="BC72" s="110" t="s">
        <v>444</v>
      </c>
      <c r="BD72" s="111">
        <v>24</v>
      </c>
      <c r="BE72" s="111">
        <v>17</v>
      </c>
      <c r="BF72" s="111">
        <v>31</v>
      </c>
    </row>
    <row r="73" spans="1:93" x14ac:dyDescent="0.3">
      <c r="A73" s="10"/>
      <c r="B73" t="s">
        <v>188</v>
      </c>
      <c r="C73" s="104">
        <v>0</v>
      </c>
      <c r="D73" s="118">
        <v>71</v>
      </c>
      <c r="E73" s="116">
        <v>0</v>
      </c>
      <c r="F73" s="106" t="s">
        <v>28</v>
      </c>
      <c r="G73" s="106" t="s">
        <v>28</v>
      </c>
      <c r="H73" s="106" t="s">
        <v>28</v>
      </c>
      <c r="I73" s="107">
        <v>0</v>
      </c>
      <c r="J73" s="106">
        <v>0</v>
      </c>
      <c r="K73" s="106">
        <v>0</v>
      </c>
      <c r="L73" s="106" t="s">
        <v>28</v>
      </c>
      <c r="M73" s="106" t="s">
        <v>28</v>
      </c>
      <c r="N73" s="106" t="s">
        <v>28</v>
      </c>
      <c r="O73" s="118">
        <v>0</v>
      </c>
      <c r="P73" s="118">
        <v>110</v>
      </c>
      <c r="Q73" s="116">
        <v>0</v>
      </c>
      <c r="R73" s="106" t="s">
        <v>28</v>
      </c>
      <c r="S73" s="106" t="s">
        <v>28</v>
      </c>
      <c r="T73" s="106" t="s">
        <v>28</v>
      </c>
      <c r="U73" s="107">
        <v>0</v>
      </c>
      <c r="V73" s="106">
        <v>0</v>
      </c>
      <c r="W73" s="106">
        <v>0</v>
      </c>
      <c r="X73" s="106" t="s">
        <v>28</v>
      </c>
      <c r="Y73" s="106" t="s">
        <v>28</v>
      </c>
      <c r="Z73" s="106" t="s">
        <v>28</v>
      </c>
      <c r="AA73" s="118" t="s">
        <v>28</v>
      </c>
      <c r="AB73" s="118" t="s">
        <v>28</v>
      </c>
      <c r="AC73" s="116" t="s">
        <v>28</v>
      </c>
      <c r="AD73" s="106" t="s">
        <v>28</v>
      </c>
      <c r="AE73" s="106" t="s">
        <v>28</v>
      </c>
      <c r="AF73" s="106" t="s">
        <v>28</v>
      </c>
      <c r="AG73" s="107" t="s">
        <v>28</v>
      </c>
      <c r="AH73" s="106" t="s">
        <v>28</v>
      </c>
      <c r="AI73" s="106" t="s">
        <v>28</v>
      </c>
      <c r="AJ73" s="106" t="s">
        <v>28</v>
      </c>
      <c r="AK73" s="106" t="s">
        <v>28</v>
      </c>
      <c r="AL73" s="106" t="s">
        <v>28</v>
      </c>
      <c r="AM73" s="106" t="s">
        <v>28</v>
      </c>
      <c r="AN73" s="106" t="s">
        <v>28</v>
      </c>
      <c r="AO73" s="106" t="s">
        <v>28</v>
      </c>
      <c r="AP73" s="106" t="s">
        <v>28</v>
      </c>
      <c r="AQ73" s="106" t="s">
        <v>28</v>
      </c>
      <c r="AR73" s="106" t="s">
        <v>28</v>
      </c>
      <c r="AS73" s="106" t="s">
        <v>28</v>
      </c>
      <c r="AT73" s="106" t="s">
        <v>28</v>
      </c>
      <c r="AU73" s="104" t="s">
        <v>28</v>
      </c>
      <c r="AV73" s="104" t="s">
        <v>28</v>
      </c>
      <c r="AW73" s="104" t="s">
        <v>28</v>
      </c>
      <c r="AX73" s="104" t="s">
        <v>28</v>
      </c>
      <c r="AY73" s="104" t="s">
        <v>28</v>
      </c>
      <c r="AZ73" s="104" t="s">
        <v>28</v>
      </c>
      <c r="BA73" s="104" t="s">
        <v>28</v>
      </c>
      <c r="BB73" s="104" t="s">
        <v>439</v>
      </c>
      <c r="BC73" s="110" t="s">
        <v>440</v>
      </c>
      <c r="BD73" s="111">
        <v>0</v>
      </c>
      <c r="BE73" s="111">
        <v>0</v>
      </c>
      <c r="BF73" s="111" t="s">
        <v>28</v>
      </c>
    </row>
    <row r="74" spans="1:93" x14ac:dyDescent="0.3">
      <c r="A74" s="10"/>
      <c r="B74" t="s">
        <v>187</v>
      </c>
      <c r="C74" s="104" t="s">
        <v>28</v>
      </c>
      <c r="D74" s="118" t="s">
        <v>28</v>
      </c>
      <c r="E74" s="116" t="s">
        <v>28</v>
      </c>
      <c r="F74" s="106" t="s">
        <v>28</v>
      </c>
      <c r="G74" s="106" t="s">
        <v>28</v>
      </c>
      <c r="H74" s="106" t="s">
        <v>28</v>
      </c>
      <c r="I74" s="107" t="s">
        <v>28</v>
      </c>
      <c r="J74" s="106" t="s">
        <v>28</v>
      </c>
      <c r="K74" s="106" t="s">
        <v>28</v>
      </c>
      <c r="L74" s="106" t="s">
        <v>28</v>
      </c>
      <c r="M74" s="106" t="s">
        <v>28</v>
      </c>
      <c r="N74" s="106" t="s">
        <v>28</v>
      </c>
      <c r="O74" s="118" t="s">
        <v>28</v>
      </c>
      <c r="P74" s="118" t="s">
        <v>28</v>
      </c>
      <c r="Q74" s="116" t="s">
        <v>28</v>
      </c>
      <c r="R74" s="106" t="s">
        <v>28</v>
      </c>
      <c r="S74" s="106" t="s">
        <v>28</v>
      </c>
      <c r="T74" s="106" t="s">
        <v>28</v>
      </c>
      <c r="U74" s="107" t="s">
        <v>28</v>
      </c>
      <c r="V74" s="106" t="s">
        <v>28</v>
      </c>
      <c r="W74" s="106" t="s">
        <v>28</v>
      </c>
      <c r="X74" s="106" t="s">
        <v>28</v>
      </c>
      <c r="Y74" s="106" t="s">
        <v>28</v>
      </c>
      <c r="Z74" s="106" t="s">
        <v>28</v>
      </c>
      <c r="AA74" s="118" t="s">
        <v>28</v>
      </c>
      <c r="AB74" s="118" t="s">
        <v>28</v>
      </c>
      <c r="AC74" s="116" t="s">
        <v>28</v>
      </c>
      <c r="AD74" s="106" t="s">
        <v>28</v>
      </c>
      <c r="AE74" s="106" t="s">
        <v>28</v>
      </c>
      <c r="AF74" s="106" t="s">
        <v>28</v>
      </c>
      <c r="AG74" s="107" t="s">
        <v>28</v>
      </c>
      <c r="AH74" s="106" t="s">
        <v>28</v>
      </c>
      <c r="AI74" s="106" t="s">
        <v>28</v>
      </c>
      <c r="AJ74" s="106" t="s">
        <v>28</v>
      </c>
      <c r="AK74" s="106" t="s">
        <v>28</v>
      </c>
      <c r="AL74" s="106" t="s">
        <v>28</v>
      </c>
      <c r="AM74" s="106">
        <v>0.42766680289999998</v>
      </c>
      <c r="AN74" s="106">
        <v>1.9875931468000001</v>
      </c>
      <c r="AO74" s="106">
        <v>0.36405247390000001</v>
      </c>
      <c r="AP74" s="106">
        <v>10.851530481999999</v>
      </c>
      <c r="AQ74" s="106">
        <v>0.28353754669999998</v>
      </c>
      <c r="AR74" s="106">
        <v>0.39505378720000001</v>
      </c>
      <c r="AS74" s="106">
        <v>7.2358962299999996E-2</v>
      </c>
      <c r="AT74" s="106">
        <v>2.1568509241</v>
      </c>
      <c r="AU74" s="104" t="s">
        <v>28</v>
      </c>
      <c r="AV74" s="104" t="s">
        <v>28</v>
      </c>
      <c r="AW74" s="104" t="s">
        <v>28</v>
      </c>
      <c r="AX74" s="104" t="s">
        <v>28</v>
      </c>
      <c r="AY74" s="104" t="s">
        <v>28</v>
      </c>
      <c r="AZ74" s="104" t="s">
        <v>439</v>
      </c>
      <c r="BA74" s="104" t="s">
        <v>439</v>
      </c>
      <c r="BB74" s="104" t="s">
        <v>439</v>
      </c>
      <c r="BC74" s="110" t="s">
        <v>440</v>
      </c>
      <c r="BD74" s="111" t="s">
        <v>28</v>
      </c>
      <c r="BE74" s="111" t="s">
        <v>28</v>
      </c>
      <c r="BF74" s="111" t="s">
        <v>28</v>
      </c>
    </row>
    <row r="75" spans="1:93" x14ac:dyDescent="0.3">
      <c r="A75" s="10"/>
      <c r="B75" t="s">
        <v>189</v>
      </c>
      <c r="C75" s="104" t="s">
        <v>28</v>
      </c>
      <c r="D75" s="118" t="s">
        <v>28</v>
      </c>
      <c r="E75" s="116" t="s">
        <v>28</v>
      </c>
      <c r="F75" s="106" t="s">
        <v>28</v>
      </c>
      <c r="G75" s="106" t="s">
        <v>28</v>
      </c>
      <c r="H75" s="106" t="s">
        <v>28</v>
      </c>
      <c r="I75" s="107" t="s">
        <v>28</v>
      </c>
      <c r="J75" s="106" t="s">
        <v>28</v>
      </c>
      <c r="K75" s="106" t="s">
        <v>28</v>
      </c>
      <c r="L75" s="106" t="s">
        <v>28</v>
      </c>
      <c r="M75" s="106" t="s">
        <v>28</v>
      </c>
      <c r="N75" s="106" t="s">
        <v>28</v>
      </c>
      <c r="O75" s="118" t="s">
        <v>28</v>
      </c>
      <c r="P75" s="118" t="s">
        <v>28</v>
      </c>
      <c r="Q75" s="116" t="s">
        <v>28</v>
      </c>
      <c r="R75" s="106" t="s">
        <v>28</v>
      </c>
      <c r="S75" s="106" t="s">
        <v>28</v>
      </c>
      <c r="T75" s="106" t="s">
        <v>28</v>
      </c>
      <c r="U75" s="107" t="s">
        <v>28</v>
      </c>
      <c r="V75" s="106" t="s">
        <v>28</v>
      </c>
      <c r="W75" s="106" t="s">
        <v>28</v>
      </c>
      <c r="X75" s="106" t="s">
        <v>28</v>
      </c>
      <c r="Y75" s="106" t="s">
        <v>28</v>
      </c>
      <c r="Z75" s="106" t="s">
        <v>28</v>
      </c>
      <c r="AA75" s="118" t="s">
        <v>28</v>
      </c>
      <c r="AB75" s="118" t="s">
        <v>28</v>
      </c>
      <c r="AC75" s="116" t="s">
        <v>28</v>
      </c>
      <c r="AD75" s="106" t="s">
        <v>28</v>
      </c>
      <c r="AE75" s="106" t="s">
        <v>28</v>
      </c>
      <c r="AF75" s="106" t="s">
        <v>28</v>
      </c>
      <c r="AG75" s="107" t="s">
        <v>28</v>
      </c>
      <c r="AH75" s="106" t="s">
        <v>28</v>
      </c>
      <c r="AI75" s="106" t="s">
        <v>28</v>
      </c>
      <c r="AJ75" s="106" t="s">
        <v>28</v>
      </c>
      <c r="AK75" s="106" t="s">
        <v>28</v>
      </c>
      <c r="AL75" s="106" t="s">
        <v>28</v>
      </c>
      <c r="AM75" s="106" t="s">
        <v>28</v>
      </c>
      <c r="AN75" s="106" t="s">
        <v>28</v>
      </c>
      <c r="AO75" s="106" t="s">
        <v>28</v>
      </c>
      <c r="AP75" s="106" t="s">
        <v>28</v>
      </c>
      <c r="AQ75" s="106" t="s">
        <v>28</v>
      </c>
      <c r="AR75" s="106" t="s">
        <v>28</v>
      </c>
      <c r="AS75" s="106" t="s">
        <v>28</v>
      </c>
      <c r="AT75" s="106" t="s">
        <v>28</v>
      </c>
      <c r="AU75" s="104" t="s">
        <v>28</v>
      </c>
      <c r="AV75" s="104" t="s">
        <v>28</v>
      </c>
      <c r="AW75" s="104" t="s">
        <v>28</v>
      </c>
      <c r="AX75" s="104" t="s">
        <v>28</v>
      </c>
      <c r="AY75" s="104" t="s">
        <v>28</v>
      </c>
      <c r="AZ75" s="104" t="s">
        <v>439</v>
      </c>
      <c r="BA75" s="104" t="s">
        <v>439</v>
      </c>
      <c r="BB75" s="104" t="s">
        <v>439</v>
      </c>
      <c r="BC75" s="110" t="s">
        <v>440</v>
      </c>
      <c r="BD75" s="111" t="s">
        <v>28</v>
      </c>
      <c r="BE75" s="111" t="s">
        <v>28</v>
      </c>
      <c r="BF75" s="111" t="s">
        <v>28</v>
      </c>
      <c r="BQ75" s="52"/>
      <c r="CC75" s="4"/>
      <c r="CO75" s="4"/>
    </row>
    <row r="76" spans="1:93" x14ac:dyDescent="0.3">
      <c r="A76" s="10"/>
      <c r="B76" t="s">
        <v>190</v>
      </c>
      <c r="C76" s="104">
        <v>20</v>
      </c>
      <c r="D76" s="118">
        <v>626</v>
      </c>
      <c r="E76" s="116">
        <v>3.6245020481000001</v>
      </c>
      <c r="F76" s="106">
        <v>2.3286501670000002</v>
      </c>
      <c r="G76" s="106">
        <v>5.6414721638999996</v>
      </c>
      <c r="H76" s="106">
        <v>9.2824944000000005E-7</v>
      </c>
      <c r="I76" s="107">
        <v>3.1948881788999999</v>
      </c>
      <c r="J76" s="106">
        <v>2.0612051132000002</v>
      </c>
      <c r="K76" s="106">
        <v>4.9521080703999996</v>
      </c>
      <c r="L76" s="106">
        <v>3.0267998773999998</v>
      </c>
      <c r="M76" s="106">
        <v>1.9446417594000001</v>
      </c>
      <c r="N76" s="106">
        <v>4.7111594992999999</v>
      </c>
      <c r="O76" s="118">
        <v>17</v>
      </c>
      <c r="P76" s="118">
        <v>778</v>
      </c>
      <c r="Q76" s="116">
        <v>2.4557173503</v>
      </c>
      <c r="R76" s="106">
        <v>1.5214191294999999</v>
      </c>
      <c r="S76" s="106">
        <v>3.9637648742999998</v>
      </c>
      <c r="T76" s="106">
        <v>3.3474029999999998E-4</v>
      </c>
      <c r="U76" s="107">
        <v>2.1850899742999998</v>
      </c>
      <c r="V76" s="106">
        <v>1.3583842145</v>
      </c>
      <c r="W76" s="106">
        <v>3.5149246766000002</v>
      </c>
      <c r="X76" s="106">
        <v>2.4017051744</v>
      </c>
      <c r="Y76" s="106">
        <v>1.487956338</v>
      </c>
      <c r="Z76" s="106">
        <v>3.8765840081</v>
      </c>
      <c r="AA76" s="118">
        <v>19</v>
      </c>
      <c r="AB76" s="118">
        <v>1052</v>
      </c>
      <c r="AC76" s="116">
        <v>2.0255349706999999</v>
      </c>
      <c r="AD76" s="106">
        <v>1.2879286762</v>
      </c>
      <c r="AE76" s="106">
        <v>3.1855738546999999</v>
      </c>
      <c r="AF76" s="106">
        <v>3.1536584999999999E-3</v>
      </c>
      <c r="AG76" s="107">
        <v>1.8060836501999999</v>
      </c>
      <c r="AH76" s="106">
        <v>1.1520168582000001</v>
      </c>
      <c r="AI76" s="106">
        <v>2.8315020986000001</v>
      </c>
      <c r="AJ76" s="106">
        <v>1.9779548129</v>
      </c>
      <c r="AK76" s="106">
        <v>1.2576750145</v>
      </c>
      <c r="AL76" s="106">
        <v>3.110744188</v>
      </c>
      <c r="AM76" s="106">
        <v>0.56403256359999998</v>
      </c>
      <c r="AN76" s="106">
        <v>0.82482414780000002</v>
      </c>
      <c r="AO76" s="106">
        <v>0.42873434440000002</v>
      </c>
      <c r="AP76" s="106">
        <v>1.5868448227</v>
      </c>
      <c r="AQ76" s="106">
        <v>0.2379679623</v>
      </c>
      <c r="AR76" s="106">
        <v>0.67753233899999998</v>
      </c>
      <c r="AS76" s="106">
        <v>0.3549166721</v>
      </c>
      <c r="AT76" s="106">
        <v>1.2934023855000001</v>
      </c>
      <c r="AU76" s="104">
        <v>1</v>
      </c>
      <c r="AV76" s="104">
        <v>2</v>
      </c>
      <c r="AW76" s="104">
        <v>3</v>
      </c>
      <c r="AX76" s="104" t="s">
        <v>28</v>
      </c>
      <c r="AY76" s="104" t="s">
        <v>28</v>
      </c>
      <c r="AZ76" s="104" t="s">
        <v>28</v>
      </c>
      <c r="BA76" s="104" t="s">
        <v>28</v>
      </c>
      <c r="BB76" s="104" t="s">
        <v>28</v>
      </c>
      <c r="BC76" s="110" t="s">
        <v>230</v>
      </c>
      <c r="BD76" s="111">
        <v>20</v>
      </c>
      <c r="BE76" s="111">
        <v>17</v>
      </c>
      <c r="BF76" s="111">
        <v>19</v>
      </c>
      <c r="BQ76" s="52"/>
      <c r="CC76" s="4"/>
      <c r="CO76" s="4"/>
    </row>
    <row r="77" spans="1:93" x14ac:dyDescent="0.3">
      <c r="A77" s="10"/>
      <c r="B77" t="s">
        <v>193</v>
      </c>
      <c r="C77" s="104">
        <v>21</v>
      </c>
      <c r="D77" s="118">
        <v>699</v>
      </c>
      <c r="E77" s="116">
        <v>3.4424702038000001</v>
      </c>
      <c r="F77" s="106">
        <v>2.2350138544</v>
      </c>
      <c r="G77" s="106">
        <v>5.3022495054999998</v>
      </c>
      <c r="H77" s="106">
        <v>1.6548178E-6</v>
      </c>
      <c r="I77" s="107">
        <v>3.0042918455000001</v>
      </c>
      <c r="J77" s="106">
        <v>1.9588208319</v>
      </c>
      <c r="K77" s="106">
        <v>4.6077565369000002</v>
      </c>
      <c r="L77" s="106">
        <v>2.8747861782999999</v>
      </c>
      <c r="M77" s="106">
        <v>1.8664466376</v>
      </c>
      <c r="N77" s="106">
        <v>4.4278766960000002</v>
      </c>
      <c r="O77" s="118">
        <v>17</v>
      </c>
      <c r="P77" s="118">
        <v>848</v>
      </c>
      <c r="Q77" s="116">
        <v>2.2418942258999999</v>
      </c>
      <c r="R77" s="106">
        <v>1.3889527799000001</v>
      </c>
      <c r="S77" s="106">
        <v>3.6186181362999998</v>
      </c>
      <c r="T77" s="106">
        <v>1.3093715999999999E-3</v>
      </c>
      <c r="U77" s="107">
        <v>2.0047169811000001</v>
      </c>
      <c r="V77" s="106">
        <v>1.246253442</v>
      </c>
      <c r="W77" s="106">
        <v>3.2247775925000002</v>
      </c>
      <c r="X77" s="106">
        <v>2.1925849739999999</v>
      </c>
      <c r="Y77" s="106">
        <v>1.3584035141999999</v>
      </c>
      <c r="Z77" s="106">
        <v>3.5390285861000002</v>
      </c>
      <c r="AA77" s="118">
        <v>25</v>
      </c>
      <c r="AB77" s="118">
        <v>976</v>
      </c>
      <c r="AC77" s="116">
        <v>2.8969842002999999</v>
      </c>
      <c r="AD77" s="106">
        <v>1.9504398324000001</v>
      </c>
      <c r="AE77" s="106">
        <v>4.3028845685999997</v>
      </c>
      <c r="AF77" s="106">
        <v>2.5787661000000001E-7</v>
      </c>
      <c r="AG77" s="107">
        <v>2.5614754097999999</v>
      </c>
      <c r="AH77" s="106">
        <v>1.7308119394000001</v>
      </c>
      <c r="AI77" s="106">
        <v>3.7907967503000002</v>
      </c>
      <c r="AJ77" s="106">
        <v>2.8289335532000002</v>
      </c>
      <c r="AK77" s="106">
        <v>1.904623672</v>
      </c>
      <c r="AL77" s="106">
        <v>4.2018090848999998</v>
      </c>
      <c r="AM77" s="106">
        <v>0.414811033</v>
      </c>
      <c r="AN77" s="106">
        <v>1.2922037833</v>
      </c>
      <c r="AO77" s="106">
        <v>0.69782253770000002</v>
      </c>
      <c r="AP77" s="106">
        <v>2.392858538</v>
      </c>
      <c r="AQ77" s="106">
        <v>0.18867402050000001</v>
      </c>
      <c r="AR77" s="106">
        <v>0.65124578950000001</v>
      </c>
      <c r="AS77" s="106">
        <v>0.34358548820000001</v>
      </c>
      <c r="AT77" s="106">
        <v>1.2343975312</v>
      </c>
      <c r="AU77" s="104">
        <v>1</v>
      </c>
      <c r="AV77" s="104">
        <v>2</v>
      </c>
      <c r="AW77" s="104">
        <v>3</v>
      </c>
      <c r="AX77" s="104" t="s">
        <v>28</v>
      </c>
      <c r="AY77" s="104" t="s">
        <v>28</v>
      </c>
      <c r="AZ77" s="104" t="s">
        <v>28</v>
      </c>
      <c r="BA77" s="104" t="s">
        <v>28</v>
      </c>
      <c r="BB77" s="104" t="s">
        <v>28</v>
      </c>
      <c r="BC77" s="110" t="s">
        <v>230</v>
      </c>
      <c r="BD77" s="111">
        <v>21</v>
      </c>
      <c r="BE77" s="111">
        <v>17</v>
      </c>
      <c r="BF77" s="111">
        <v>25</v>
      </c>
    </row>
    <row r="78" spans="1:93" x14ac:dyDescent="0.3">
      <c r="A78" s="10"/>
      <c r="B78" t="s">
        <v>191</v>
      </c>
      <c r="C78" s="104">
        <v>15</v>
      </c>
      <c r="D78" s="118">
        <v>406</v>
      </c>
      <c r="E78" s="116">
        <v>4.2867891885000002</v>
      </c>
      <c r="F78" s="106">
        <v>2.5749606012999999</v>
      </c>
      <c r="G78" s="106">
        <v>7.1366379498999999</v>
      </c>
      <c r="H78" s="106">
        <v>9.3897274999999997E-7</v>
      </c>
      <c r="I78" s="107">
        <v>3.6945812808</v>
      </c>
      <c r="J78" s="106">
        <v>2.2273370028000001</v>
      </c>
      <c r="K78" s="106">
        <v>6.1283635224999999</v>
      </c>
      <c r="L78" s="106">
        <v>3.5798718881</v>
      </c>
      <c r="M78" s="106">
        <v>2.1503341227999999</v>
      </c>
      <c r="N78" s="106">
        <v>5.9597634613999997</v>
      </c>
      <c r="O78" s="118" t="s">
        <v>28</v>
      </c>
      <c r="P78" s="118" t="s">
        <v>28</v>
      </c>
      <c r="Q78" s="116" t="s">
        <v>28</v>
      </c>
      <c r="R78" s="106" t="s">
        <v>28</v>
      </c>
      <c r="S78" s="106" t="s">
        <v>28</v>
      </c>
      <c r="T78" s="106" t="s">
        <v>28</v>
      </c>
      <c r="U78" s="107" t="s">
        <v>28</v>
      </c>
      <c r="V78" s="106" t="s">
        <v>28</v>
      </c>
      <c r="W78" s="106" t="s">
        <v>28</v>
      </c>
      <c r="X78" s="106" t="s">
        <v>28</v>
      </c>
      <c r="Y78" s="106" t="s">
        <v>28</v>
      </c>
      <c r="Z78" s="106" t="s">
        <v>28</v>
      </c>
      <c r="AA78" s="118">
        <v>18</v>
      </c>
      <c r="AB78" s="118">
        <v>621</v>
      </c>
      <c r="AC78" s="116">
        <v>3.3521164778000001</v>
      </c>
      <c r="AD78" s="106">
        <v>2.1054760912999999</v>
      </c>
      <c r="AE78" s="106">
        <v>5.3368855277999998</v>
      </c>
      <c r="AF78" s="106">
        <v>5.8027594999999998E-7</v>
      </c>
      <c r="AG78" s="107">
        <v>2.8985507246000002</v>
      </c>
      <c r="AH78" s="106">
        <v>1.8262102547000001</v>
      </c>
      <c r="AI78" s="106">
        <v>4.6005635341</v>
      </c>
      <c r="AJ78" s="106">
        <v>3.2733746967999999</v>
      </c>
      <c r="AK78" s="106">
        <v>2.0560181031</v>
      </c>
      <c r="AL78" s="106">
        <v>5.2115211872999998</v>
      </c>
      <c r="AM78" s="106">
        <v>1.8845448300000001E-2</v>
      </c>
      <c r="AN78" s="106">
        <v>3.2781278536</v>
      </c>
      <c r="AO78" s="106">
        <v>1.217078989</v>
      </c>
      <c r="AP78" s="106">
        <v>8.8294369726999999</v>
      </c>
      <c r="AQ78" s="106">
        <v>5.5133687999999997E-3</v>
      </c>
      <c r="AR78" s="106">
        <v>0.23853992930000001</v>
      </c>
      <c r="AS78" s="106">
        <v>8.6696216899999998E-2</v>
      </c>
      <c r="AT78" s="106">
        <v>0.65632965190000003</v>
      </c>
      <c r="AU78" s="104">
        <v>1</v>
      </c>
      <c r="AV78" s="104" t="s">
        <v>28</v>
      </c>
      <c r="AW78" s="104">
        <v>3</v>
      </c>
      <c r="AX78" s="104" t="s">
        <v>28</v>
      </c>
      <c r="AY78" s="104" t="s">
        <v>28</v>
      </c>
      <c r="AZ78" s="104" t="s">
        <v>28</v>
      </c>
      <c r="BA78" s="104" t="s">
        <v>439</v>
      </c>
      <c r="BB78" s="104" t="s">
        <v>28</v>
      </c>
      <c r="BC78" s="110" t="s">
        <v>445</v>
      </c>
      <c r="BD78" s="111">
        <v>15</v>
      </c>
      <c r="BE78" s="111" t="s">
        <v>28</v>
      </c>
      <c r="BF78" s="111">
        <v>18</v>
      </c>
      <c r="BQ78" s="52"/>
      <c r="CO78" s="4"/>
    </row>
    <row r="79" spans="1:93" x14ac:dyDescent="0.3">
      <c r="A79" s="10"/>
      <c r="B79" t="s">
        <v>192</v>
      </c>
      <c r="C79" s="104" t="s">
        <v>28</v>
      </c>
      <c r="D79" s="118" t="s">
        <v>28</v>
      </c>
      <c r="E79" s="116" t="s">
        <v>28</v>
      </c>
      <c r="F79" s="106" t="s">
        <v>28</v>
      </c>
      <c r="G79" s="106" t="s">
        <v>28</v>
      </c>
      <c r="H79" s="106" t="s">
        <v>28</v>
      </c>
      <c r="I79" s="107" t="s">
        <v>28</v>
      </c>
      <c r="J79" s="106" t="s">
        <v>28</v>
      </c>
      <c r="K79" s="106" t="s">
        <v>28</v>
      </c>
      <c r="L79" s="106" t="s">
        <v>28</v>
      </c>
      <c r="M79" s="106" t="s">
        <v>28</v>
      </c>
      <c r="N79" s="106" t="s">
        <v>28</v>
      </c>
      <c r="O79" s="118" t="s">
        <v>28</v>
      </c>
      <c r="P79" s="118" t="s">
        <v>28</v>
      </c>
      <c r="Q79" s="116" t="s">
        <v>28</v>
      </c>
      <c r="R79" s="106" t="s">
        <v>28</v>
      </c>
      <c r="S79" s="106" t="s">
        <v>28</v>
      </c>
      <c r="T79" s="106" t="s">
        <v>28</v>
      </c>
      <c r="U79" s="107" t="s">
        <v>28</v>
      </c>
      <c r="V79" s="106" t="s">
        <v>28</v>
      </c>
      <c r="W79" s="106" t="s">
        <v>28</v>
      </c>
      <c r="X79" s="106" t="s">
        <v>28</v>
      </c>
      <c r="Y79" s="106" t="s">
        <v>28</v>
      </c>
      <c r="Z79" s="106" t="s">
        <v>28</v>
      </c>
      <c r="AA79" s="118" t="s">
        <v>28</v>
      </c>
      <c r="AB79" s="118" t="s">
        <v>28</v>
      </c>
      <c r="AC79" s="116" t="s">
        <v>28</v>
      </c>
      <c r="AD79" s="106" t="s">
        <v>28</v>
      </c>
      <c r="AE79" s="106" t="s">
        <v>28</v>
      </c>
      <c r="AF79" s="106" t="s">
        <v>28</v>
      </c>
      <c r="AG79" s="107" t="s">
        <v>28</v>
      </c>
      <c r="AH79" s="106" t="s">
        <v>28</v>
      </c>
      <c r="AI79" s="106" t="s">
        <v>28</v>
      </c>
      <c r="AJ79" s="106" t="s">
        <v>28</v>
      </c>
      <c r="AK79" s="106" t="s">
        <v>28</v>
      </c>
      <c r="AL79" s="106" t="s">
        <v>28</v>
      </c>
      <c r="AM79" s="106">
        <v>0.87812485309999999</v>
      </c>
      <c r="AN79" s="106">
        <v>1.1083455171000001</v>
      </c>
      <c r="AO79" s="106">
        <v>0.29762563660000002</v>
      </c>
      <c r="AP79" s="106">
        <v>4.1274327012000001</v>
      </c>
      <c r="AQ79" s="106">
        <v>0.6321690915</v>
      </c>
      <c r="AR79" s="106">
        <v>0.71285452179999997</v>
      </c>
      <c r="AS79" s="106">
        <v>0.1782811842</v>
      </c>
      <c r="AT79" s="106">
        <v>2.8503376360999999</v>
      </c>
      <c r="AU79" s="104" t="s">
        <v>28</v>
      </c>
      <c r="AV79" s="104" t="s">
        <v>28</v>
      </c>
      <c r="AW79" s="104" t="s">
        <v>28</v>
      </c>
      <c r="AX79" s="104" t="s">
        <v>28</v>
      </c>
      <c r="AY79" s="104" t="s">
        <v>28</v>
      </c>
      <c r="AZ79" s="104" t="s">
        <v>439</v>
      </c>
      <c r="BA79" s="104" t="s">
        <v>439</v>
      </c>
      <c r="BB79" s="104" t="s">
        <v>439</v>
      </c>
      <c r="BC79" s="110" t="s">
        <v>440</v>
      </c>
      <c r="BD79" s="111" t="s">
        <v>28</v>
      </c>
      <c r="BE79" s="111" t="s">
        <v>28</v>
      </c>
      <c r="BF79" s="111" t="s">
        <v>28</v>
      </c>
      <c r="BQ79" s="52"/>
      <c r="CC79" s="4"/>
      <c r="CO79" s="4"/>
    </row>
    <row r="80" spans="1:93" x14ac:dyDescent="0.3">
      <c r="A80" s="10"/>
      <c r="B80" t="s">
        <v>148</v>
      </c>
      <c r="C80" s="104" t="s">
        <v>28</v>
      </c>
      <c r="D80" s="118" t="s">
        <v>28</v>
      </c>
      <c r="E80" s="116" t="s">
        <v>28</v>
      </c>
      <c r="F80" s="106" t="s">
        <v>28</v>
      </c>
      <c r="G80" s="106" t="s">
        <v>28</v>
      </c>
      <c r="H80" s="106" t="s">
        <v>28</v>
      </c>
      <c r="I80" s="107" t="s">
        <v>28</v>
      </c>
      <c r="J80" s="106" t="s">
        <v>28</v>
      </c>
      <c r="K80" s="106" t="s">
        <v>28</v>
      </c>
      <c r="L80" s="106" t="s">
        <v>28</v>
      </c>
      <c r="M80" s="106" t="s">
        <v>28</v>
      </c>
      <c r="N80" s="106" t="s">
        <v>28</v>
      </c>
      <c r="O80" s="118">
        <v>7</v>
      </c>
      <c r="P80" s="118">
        <v>324</v>
      </c>
      <c r="Q80" s="116">
        <v>2.4525290281999998</v>
      </c>
      <c r="R80" s="106">
        <v>1.1666324194</v>
      </c>
      <c r="S80" s="106">
        <v>5.1557787473000003</v>
      </c>
      <c r="T80" s="106">
        <v>2.1007181699999999E-2</v>
      </c>
      <c r="U80" s="107">
        <v>2.1604938271999998</v>
      </c>
      <c r="V80" s="106">
        <v>1.0299807004999999</v>
      </c>
      <c r="W80" s="106">
        <v>4.5318650871999999</v>
      </c>
      <c r="X80" s="106">
        <v>2.3985869777</v>
      </c>
      <c r="Y80" s="106">
        <v>1.1409729698</v>
      </c>
      <c r="Z80" s="106">
        <v>5.0423801802000003</v>
      </c>
      <c r="AA80" s="118">
        <v>7</v>
      </c>
      <c r="AB80" s="118">
        <v>380</v>
      </c>
      <c r="AC80" s="116">
        <v>2.0973737553</v>
      </c>
      <c r="AD80" s="106">
        <v>0.99798761170000005</v>
      </c>
      <c r="AE80" s="106">
        <v>4.4078469690000004</v>
      </c>
      <c r="AF80" s="106">
        <v>5.8501844400000003E-2</v>
      </c>
      <c r="AG80" s="107">
        <v>1.8421052631999999</v>
      </c>
      <c r="AH80" s="106">
        <v>0.87819407100000002</v>
      </c>
      <c r="AI80" s="106">
        <v>3.8640112849000001</v>
      </c>
      <c r="AJ80" s="106">
        <v>2.0481060922999998</v>
      </c>
      <c r="AK80" s="106">
        <v>0.97454471450000002</v>
      </c>
      <c r="AL80" s="106">
        <v>4.3043059008000002</v>
      </c>
      <c r="AM80" s="106">
        <v>0.76978363279999995</v>
      </c>
      <c r="AN80" s="106">
        <v>0.85518814710000002</v>
      </c>
      <c r="AO80" s="106">
        <v>0.29996517480000001</v>
      </c>
      <c r="AP80" s="106">
        <v>2.4381055814999999</v>
      </c>
      <c r="AQ80" s="106">
        <v>0.65584376799999999</v>
      </c>
      <c r="AR80" s="106">
        <v>1.3222487037999999</v>
      </c>
      <c r="AS80" s="106">
        <v>0.38707014179999999</v>
      </c>
      <c r="AT80" s="106">
        <v>4.5168599851</v>
      </c>
      <c r="AU80" s="104" t="s">
        <v>28</v>
      </c>
      <c r="AV80" s="104" t="s">
        <v>28</v>
      </c>
      <c r="AW80" s="104" t="s">
        <v>28</v>
      </c>
      <c r="AX80" s="104" t="s">
        <v>28</v>
      </c>
      <c r="AY80" s="104" t="s">
        <v>28</v>
      </c>
      <c r="AZ80" s="104" t="s">
        <v>439</v>
      </c>
      <c r="BA80" s="104" t="s">
        <v>28</v>
      </c>
      <c r="BB80" s="104" t="s">
        <v>28</v>
      </c>
      <c r="BC80" s="110" t="s">
        <v>440</v>
      </c>
      <c r="BD80" s="111" t="s">
        <v>28</v>
      </c>
      <c r="BE80" s="111">
        <v>7</v>
      </c>
      <c r="BF80" s="111">
        <v>7</v>
      </c>
    </row>
    <row r="81" spans="1:93" x14ac:dyDescent="0.3">
      <c r="A81" s="10"/>
      <c r="B81" t="s">
        <v>195</v>
      </c>
      <c r="C81" s="104" t="s">
        <v>28</v>
      </c>
      <c r="D81" s="118" t="s">
        <v>28</v>
      </c>
      <c r="E81" s="116" t="s">
        <v>28</v>
      </c>
      <c r="F81" s="106" t="s">
        <v>28</v>
      </c>
      <c r="G81" s="106" t="s">
        <v>28</v>
      </c>
      <c r="H81" s="106" t="s">
        <v>28</v>
      </c>
      <c r="I81" s="107" t="s">
        <v>28</v>
      </c>
      <c r="J81" s="106" t="s">
        <v>28</v>
      </c>
      <c r="K81" s="106" t="s">
        <v>28</v>
      </c>
      <c r="L81" s="106" t="s">
        <v>28</v>
      </c>
      <c r="M81" s="106" t="s">
        <v>28</v>
      </c>
      <c r="N81" s="106" t="s">
        <v>28</v>
      </c>
      <c r="O81" s="118" t="s">
        <v>28</v>
      </c>
      <c r="P81" s="118" t="s">
        <v>28</v>
      </c>
      <c r="Q81" s="116" t="s">
        <v>28</v>
      </c>
      <c r="R81" s="106" t="s">
        <v>28</v>
      </c>
      <c r="S81" s="106" t="s">
        <v>28</v>
      </c>
      <c r="T81" s="106" t="s">
        <v>28</v>
      </c>
      <c r="U81" s="107" t="s">
        <v>28</v>
      </c>
      <c r="V81" s="106" t="s">
        <v>28</v>
      </c>
      <c r="W81" s="106" t="s">
        <v>28</v>
      </c>
      <c r="X81" s="106" t="s">
        <v>28</v>
      </c>
      <c r="Y81" s="106" t="s">
        <v>28</v>
      </c>
      <c r="Z81" s="106" t="s">
        <v>28</v>
      </c>
      <c r="AA81" s="118" t="s">
        <v>28</v>
      </c>
      <c r="AB81" s="118" t="s">
        <v>28</v>
      </c>
      <c r="AC81" s="116" t="s">
        <v>28</v>
      </c>
      <c r="AD81" s="106" t="s">
        <v>28</v>
      </c>
      <c r="AE81" s="106" t="s">
        <v>28</v>
      </c>
      <c r="AF81" s="106" t="s">
        <v>28</v>
      </c>
      <c r="AG81" s="107" t="s">
        <v>28</v>
      </c>
      <c r="AH81" s="106" t="s">
        <v>28</v>
      </c>
      <c r="AI81" s="106" t="s">
        <v>28</v>
      </c>
      <c r="AJ81" s="106" t="s">
        <v>28</v>
      </c>
      <c r="AK81" s="106" t="s">
        <v>28</v>
      </c>
      <c r="AL81" s="106" t="s">
        <v>28</v>
      </c>
      <c r="AM81" s="106" t="s">
        <v>28</v>
      </c>
      <c r="AN81" s="106" t="s">
        <v>28</v>
      </c>
      <c r="AO81" s="106" t="s">
        <v>28</v>
      </c>
      <c r="AP81" s="106" t="s">
        <v>28</v>
      </c>
      <c r="AQ81" s="106" t="s">
        <v>28</v>
      </c>
      <c r="AR81" s="106" t="s">
        <v>28</v>
      </c>
      <c r="AS81" s="106" t="s">
        <v>28</v>
      </c>
      <c r="AT81" s="106" t="s">
        <v>28</v>
      </c>
      <c r="AU81" s="104" t="s">
        <v>28</v>
      </c>
      <c r="AV81" s="104" t="s">
        <v>28</v>
      </c>
      <c r="AW81" s="104" t="s">
        <v>28</v>
      </c>
      <c r="AX81" s="104" t="s">
        <v>28</v>
      </c>
      <c r="AY81" s="104" t="s">
        <v>28</v>
      </c>
      <c r="AZ81" s="104" t="s">
        <v>439</v>
      </c>
      <c r="BA81" s="104" t="s">
        <v>439</v>
      </c>
      <c r="BB81" s="104" t="s">
        <v>439</v>
      </c>
      <c r="BC81" s="110" t="s">
        <v>440</v>
      </c>
      <c r="BD81" s="111" t="s">
        <v>28</v>
      </c>
      <c r="BE81" s="111" t="s">
        <v>28</v>
      </c>
      <c r="BF81" s="111" t="s">
        <v>28</v>
      </c>
      <c r="BQ81" s="52"/>
      <c r="CC81" s="4"/>
      <c r="CO81" s="4"/>
    </row>
    <row r="82" spans="1:93" x14ac:dyDescent="0.3">
      <c r="A82" s="10"/>
      <c r="B82" t="s">
        <v>194</v>
      </c>
      <c r="C82" s="104">
        <v>40</v>
      </c>
      <c r="D82" s="118">
        <v>1349</v>
      </c>
      <c r="E82" s="116">
        <v>3.6782447317</v>
      </c>
      <c r="F82" s="106">
        <v>2.6813495648000001</v>
      </c>
      <c r="G82" s="106">
        <v>5.0457741444000002</v>
      </c>
      <c r="H82" s="106">
        <v>3.452241E-12</v>
      </c>
      <c r="I82" s="107">
        <v>2.9651593773</v>
      </c>
      <c r="J82" s="106">
        <v>2.175010012</v>
      </c>
      <c r="K82" s="106">
        <v>4.0423584648000004</v>
      </c>
      <c r="L82" s="106">
        <v>3.0716800695000002</v>
      </c>
      <c r="M82" s="106">
        <v>2.2391789068999999</v>
      </c>
      <c r="N82" s="106">
        <v>4.2136956633000002</v>
      </c>
      <c r="O82" s="118">
        <v>45</v>
      </c>
      <c r="P82" s="118">
        <v>1631</v>
      </c>
      <c r="Q82" s="116">
        <v>3.4479330139000002</v>
      </c>
      <c r="R82" s="106">
        <v>2.5592440226000002</v>
      </c>
      <c r="S82" s="106">
        <v>4.6452163074000001</v>
      </c>
      <c r="T82" s="106">
        <v>1.3174029999999999E-15</v>
      </c>
      <c r="U82" s="107">
        <v>2.7590435316000002</v>
      </c>
      <c r="V82" s="106">
        <v>2.0600080548999999</v>
      </c>
      <c r="W82" s="106">
        <v>3.6952871087000001</v>
      </c>
      <c r="X82" s="106">
        <v>3.3720975907000001</v>
      </c>
      <c r="Y82" s="106">
        <v>2.5029548335</v>
      </c>
      <c r="Z82" s="106">
        <v>4.5430472853000001</v>
      </c>
      <c r="AA82" s="118">
        <v>60</v>
      </c>
      <c r="AB82" s="118">
        <v>1841</v>
      </c>
      <c r="AC82" s="116">
        <v>3.9394853473000002</v>
      </c>
      <c r="AD82" s="106">
        <v>3.0408653505999999</v>
      </c>
      <c r="AE82" s="106">
        <v>5.1036606401000002</v>
      </c>
      <c r="AF82" s="106">
        <v>2.001871E-24</v>
      </c>
      <c r="AG82" s="107">
        <v>3.2590983160999998</v>
      </c>
      <c r="AH82" s="106">
        <v>2.5305085857999998</v>
      </c>
      <c r="AI82" s="106">
        <v>4.1974652422999998</v>
      </c>
      <c r="AJ82" s="106">
        <v>3.8469461726</v>
      </c>
      <c r="AK82" s="106">
        <v>2.969434911</v>
      </c>
      <c r="AL82" s="106">
        <v>4.9837747915000001</v>
      </c>
      <c r="AM82" s="106">
        <v>0.49915605950000003</v>
      </c>
      <c r="AN82" s="106">
        <v>1.1425643512999999</v>
      </c>
      <c r="AO82" s="106">
        <v>0.77628094089999999</v>
      </c>
      <c r="AP82" s="106">
        <v>1.6816763469</v>
      </c>
      <c r="AQ82" s="106">
        <v>0.76604656910000002</v>
      </c>
      <c r="AR82" s="106">
        <v>0.93738542849999995</v>
      </c>
      <c r="AS82" s="106">
        <v>0.61227034739999997</v>
      </c>
      <c r="AT82" s="106">
        <v>1.4351363663000001</v>
      </c>
      <c r="AU82" s="104">
        <v>1</v>
      </c>
      <c r="AV82" s="104">
        <v>2</v>
      </c>
      <c r="AW82" s="104">
        <v>3</v>
      </c>
      <c r="AX82" s="104" t="s">
        <v>28</v>
      </c>
      <c r="AY82" s="104" t="s">
        <v>28</v>
      </c>
      <c r="AZ82" s="104" t="s">
        <v>28</v>
      </c>
      <c r="BA82" s="104" t="s">
        <v>28</v>
      </c>
      <c r="BB82" s="104" t="s">
        <v>28</v>
      </c>
      <c r="BC82" s="110" t="s">
        <v>230</v>
      </c>
      <c r="BD82" s="111">
        <v>40</v>
      </c>
      <c r="BE82" s="111">
        <v>45</v>
      </c>
      <c r="BF82" s="111">
        <v>60</v>
      </c>
      <c r="BQ82" s="52"/>
      <c r="CC82" s="4"/>
      <c r="CO82" s="4"/>
    </row>
    <row r="83" spans="1:93" x14ac:dyDescent="0.3">
      <c r="A83" s="10"/>
      <c r="B83" t="s">
        <v>196</v>
      </c>
      <c r="C83" s="104">
        <v>11</v>
      </c>
      <c r="D83" s="118">
        <v>405</v>
      </c>
      <c r="E83" s="116">
        <v>3.1717552685000001</v>
      </c>
      <c r="F83" s="106">
        <v>1.7511107834999999</v>
      </c>
      <c r="G83" s="106">
        <v>5.7449429114999999</v>
      </c>
      <c r="H83" s="106">
        <v>1.309593E-3</v>
      </c>
      <c r="I83" s="107">
        <v>2.7160493827000001</v>
      </c>
      <c r="J83" s="106">
        <v>1.5041485873</v>
      </c>
      <c r="K83" s="106">
        <v>4.9043853192000002</v>
      </c>
      <c r="L83" s="106">
        <v>2.6487137626999999</v>
      </c>
      <c r="M83" s="106">
        <v>1.4623420913</v>
      </c>
      <c r="N83" s="106">
        <v>4.7975672987999998</v>
      </c>
      <c r="O83" s="118">
        <v>11</v>
      </c>
      <c r="P83" s="118">
        <v>511</v>
      </c>
      <c r="Q83" s="116">
        <v>2.4633951846</v>
      </c>
      <c r="R83" s="106">
        <v>1.3605020701999999</v>
      </c>
      <c r="S83" s="106">
        <v>4.4603503135000002</v>
      </c>
      <c r="T83" s="106">
        <v>3.6975598999999999E-3</v>
      </c>
      <c r="U83" s="107">
        <v>2.1526418786999999</v>
      </c>
      <c r="V83" s="106">
        <v>1.1921334204</v>
      </c>
      <c r="W83" s="106">
        <v>3.8870372882000002</v>
      </c>
      <c r="X83" s="106">
        <v>2.4092141387999999</v>
      </c>
      <c r="Y83" s="106">
        <v>1.3305785625</v>
      </c>
      <c r="Z83" s="106">
        <v>4.3622473189999997</v>
      </c>
      <c r="AA83" s="118">
        <v>11</v>
      </c>
      <c r="AB83" s="118">
        <v>586</v>
      </c>
      <c r="AC83" s="116">
        <v>2.1214528334999998</v>
      </c>
      <c r="AD83" s="106">
        <v>1.1720205198</v>
      </c>
      <c r="AE83" s="106">
        <v>3.8400028400999999</v>
      </c>
      <c r="AF83" s="106">
        <v>1.6139502399999998E-2</v>
      </c>
      <c r="AG83" s="107">
        <v>1.8771331058</v>
      </c>
      <c r="AH83" s="106">
        <v>1.0395566174999999</v>
      </c>
      <c r="AI83" s="106">
        <v>3.3895495806999998</v>
      </c>
      <c r="AJ83" s="106">
        <v>2.0716195489000002</v>
      </c>
      <c r="AK83" s="106">
        <v>1.1444895603</v>
      </c>
      <c r="AL83" s="106">
        <v>3.7498005262</v>
      </c>
      <c r="AM83" s="106">
        <v>0.72598912240000002</v>
      </c>
      <c r="AN83" s="106">
        <v>0.86119062290000004</v>
      </c>
      <c r="AO83" s="106">
        <v>0.37337487419999998</v>
      </c>
      <c r="AP83" s="106">
        <v>1.9863395749999999</v>
      </c>
      <c r="AQ83" s="106">
        <v>0.55335814829999996</v>
      </c>
      <c r="AR83" s="106">
        <v>0.77666622299999999</v>
      </c>
      <c r="AS83" s="106">
        <v>0.33672780949999997</v>
      </c>
      <c r="AT83" s="106">
        <v>1.7913887863</v>
      </c>
      <c r="AU83" s="104">
        <v>1</v>
      </c>
      <c r="AV83" s="104">
        <v>2</v>
      </c>
      <c r="AW83" s="104" t="s">
        <v>28</v>
      </c>
      <c r="AX83" s="104" t="s">
        <v>28</v>
      </c>
      <c r="AY83" s="104" t="s">
        <v>28</v>
      </c>
      <c r="AZ83" s="104" t="s">
        <v>28</v>
      </c>
      <c r="BA83" s="104" t="s">
        <v>28</v>
      </c>
      <c r="BB83" s="104" t="s">
        <v>28</v>
      </c>
      <c r="BC83" s="110" t="s">
        <v>424</v>
      </c>
      <c r="BD83" s="111">
        <v>11</v>
      </c>
      <c r="BE83" s="111">
        <v>11</v>
      </c>
      <c r="BF83" s="111">
        <v>11</v>
      </c>
      <c r="BQ83" s="52"/>
      <c r="CC83" s="4"/>
      <c r="CO83" s="4"/>
    </row>
    <row r="84" spans="1:93" s="3" customFormat="1" x14ac:dyDescent="0.3">
      <c r="A84" s="10" t="s">
        <v>233</v>
      </c>
      <c r="B84" s="3" t="s">
        <v>98</v>
      </c>
      <c r="C84" s="114">
        <v>17</v>
      </c>
      <c r="D84" s="117">
        <v>2261</v>
      </c>
      <c r="E84" s="113">
        <v>0.74555579199999999</v>
      </c>
      <c r="F84" s="112">
        <v>0.46179083269999999</v>
      </c>
      <c r="G84" s="112">
        <v>1.2036909348</v>
      </c>
      <c r="H84" s="112">
        <v>5.2530237100000002E-2</v>
      </c>
      <c r="I84" s="115">
        <v>0.75187969919999997</v>
      </c>
      <c r="J84" s="112">
        <v>0.46741394019999999</v>
      </c>
      <c r="K84" s="112">
        <v>1.2094698799000001</v>
      </c>
      <c r="L84" s="112">
        <v>0.62260916119999998</v>
      </c>
      <c r="M84" s="112">
        <v>0.385638749</v>
      </c>
      <c r="N84" s="112">
        <v>1.0051950655999999</v>
      </c>
      <c r="O84" s="117">
        <v>20</v>
      </c>
      <c r="P84" s="117">
        <v>3484</v>
      </c>
      <c r="Q84" s="113">
        <v>0.57124463130000003</v>
      </c>
      <c r="R84" s="112">
        <v>0.36724773059999999</v>
      </c>
      <c r="S84" s="112">
        <v>0.88855669260000003</v>
      </c>
      <c r="T84" s="112">
        <v>9.7992118000000007E-3</v>
      </c>
      <c r="U84" s="115">
        <v>0.57405281289999999</v>
      </c>
      <c r="V84" s="112">
        <v>0.37035430559999999</v>
      </c>
      <c r="W84" s="112">
        <v>0.8897875006</v>
      </c>
      <c r="X84" s="112">
        <v>0.55868041440000005</v>
      </c>
      <c r="Y84" s="112">
        <v>0.35917031519999998</v>
      </c>
      <c r="Z84" s="112">
        <v>0.86901336839999999</v>
      </c>
      <c r="AA84" s="117">
        <v>25</v>
      </c>
      <c r="AB84" s="117">
        <v>4668</v>
      </c>
      <c r="AC84" s="113">
        <v>0.53930451290000003</v>
      </c>
      <c r="AD84" s="112">
        <v>0.363162078</v>
      </c>
      <c r="AE84" s="112">
        <v>0.80088031029999995</v>
      </c>
      <c r="AF84" s="112">
        <v>1.4811678999999999E-3</v>
      </c>
      <c r="AG84" s="115">
        <v>0.53556126820000005</v>
      </c>
      <c r="AH84" s="112">
        <v>0.36188355890000001</v>
      </c>
      <c r="AI84" s="112">
        <v>0.79259160849999999</v>
      </c>
      <c r="AJ84" s="112">
        <v>0.52663615900000005</v>
      </c>
      <c r="AK84" s="112">
        <v>0.35463133949999998</v>
      </c>
      <c r="AL84" s="112">
        <v>0.78206749679999998</v>
      </c>
      <c r="AM84" s="112">
        <v>0.84790731119999996</v>
      </c>
      <c r="AN84" s="112">
        <v>0.9440867946</v>
      </c>
      <c r="AO84" s="112">
        <v>0.52438427310000002</v>
      </c>
      <c r="AP84" s="112">
        <v>1.6997074884000001</v>
      </c>
      <c r="AQ84" s="112">
        <v>0.41950030240000002</v>
      </c>
      <c r="AR84" s="112">
        <v>0.76619970959999995</v>
      </c>
      <c r="AS84" s="112">
        <v>0.4013685052</v>
      </c>
      <c r="AT84" s="112">
        <v>1.4626508737999999</v>
      </c>
      <c r="AU84" s="114" t="s">
        <v>28</v>
      </c>
      <c r="AV84" s="114" t="s">
        <v>28</v>
      </c>
      <c r="AW84" s="114">
        <v>3</v>
      </c>
      <c r="AX84" s="114" t="s">
        <v>28</v>
      </c>
      <c r="AY84" s="114" t="s">
        <v>28</v>
      </c>
      <c r="AZ84" s="114" t="s">
        <v>28</v>
      </c>
      <c r="BA84" s="114" t="s">
        <v>28</v>
      </c>
      <c r="BB84" s="114" t="s">
        <v>28</v>
      </c>
      <c r="BC84" s="108">
        <v>-3</v>
      </c>
      <c r="BD84" s="109">
        <v>17</v>
      </c>
      <c r="BE84" s="109">
        <v>20</v>
      </c>
      <c r="BF84" s="109">
        <v>25</v>
      </c>
      <c r="BG84" s="43"/>
      <c r="BH84" s="43"/>
      <c r="BI84" s="43"/>
      <c r="BJ84" s="43"/>
      <c r="BK84" s="43"/>
      <c r="BL84" s="43"/>
      <c r="BM84" s="43"/>
      <c r="BN84" s="43"/>
      <c r="BO84" s="43"/>
      <c r="BP84" s="43"/>
      <c r="BQ84" s="43"/>
      <c r="BR84" s="43"/>
      <c r="BS84" s="43"/>
      <c r="BT84" s="43"/>
      <c r="BU84" s="43"/>
      <c r="BV84" s="43"/>
      <c r="BW84" s="43"/>
    </row>
    <row r="85" spans="1:93" x14ac:dyDescent="0.3">
      <c r="A85" s="10"/>
      <c r="B85" t="s">
        <v>99</v>
      </c>
      <c r="C85" s="104">
        <v>6</v>
      </c>
      <c r="D85" s="118">
        <v>1877</v>
      </c>
      <c r="E85" s="116">
        <v>0.3118301255</v>
      </c>
      <c r="F85" s="106">
        <v>0.13978783680000001</v>
      </c>
      <c r="G85" s="106">
        <v>0.69561150240000003</v>
      </c>
      <c r="H85" s="106">
        <v>1.0131512E-3</v>
      </c>
      <c r="I85" s="107">
        <v>0.31965903039999999</v>
      </c>
      <c r="J85" s="106">
        <v>0.1436102383</v>
      </c>
      <c r="K85" s="106">
        <v>0.71152236010000003</v>
      </c>
      <c r="L85" s="106">
        <v>0.26040746370000001</v>
      </c>
      <c r="M85" s="106">
        <v>0.11673598239999999</v>
      </c>
      <c r="N85" s="106">
        <v>0.58090098509999999</v>
      </c>
      <c r="O85" s="118">
        <v>7</v>
      </c>
      <c r="P85" s="118">
        <v>2458</v>
      </c>
      <c r="Q85" s="116">
        <v>0.27404836789999998</v>
      </c>
      <c r="R85" s="106">
        <v>0.13037515550000001</v>
      </c>
      <c r="S85" s="106">
        <v>0.57604922989999996</v>
      </c>
      <c r="T85" s="106">
        <v>5.1309170000000005E-4</v>
      </c>
      <c r="U85" s="107">
        <v>0.28478437750000002</v>
      </c>
      <c r="V85" s="106">
        <v>0.13576637389999999</v>
      </c>
      <c r="W85" s="106">
        <v>0.59736545490000004</v>
      </c>
      <c r="X85" s="106">
        <v>0.2680208221</v>
      </c>
      <c r="Y85" s="106">
        <v>0.12750762439999999</v>
      </c>
      <c r="Z85" s="106">
        <v>0.56337933839999998</v>
      </c>
      <c r="AA85" s="118">
        <v>17</v>
      </c>
      <c r="AB85" s="118">
        <v>2790</v>
      </c>
      <c r="AC85" s="116">
        <v>0.58941923659999995</v>
      </c>
      <c r="AD85" s="106">
        <v>0.36537820329999998</v>
      </c>
      <c r="AE85" s="106">
        <v>0.9508367861</v>
      </c>
      <c r="AF85" s="106">
        <v>2.3573449900000001E-2</v>
      </c>
      <c r="AG85" s="107">
        <v>0.60931899639999998</v>
      </c>
      <c r="AH85" s="106">
        <v>0.37878957670000002</v>
      </c>
      <c r="AI85" s="106">
        <v>0.98014745459999997</v>
      </c>
      <c r="AJ85" s="106">
        <v>0.57557367940000004</v>
      </c>
      <c r="AK85" s="106">
        <v>0.35679540770000001</v>
      </c>
      <c r="AL85" s="106">
        <v>0.92850146980000003</v>
      </c>
      <c r="AM85" s="106">
        <v>8.8138130699999997E-2</v>
      </c>
      <c r="AN85" s="106">
        <v>2.1507854297</v>
      </c>
      <c r="AO85" s="106">
        <v>0.89193140670000004</v>
      </c>
      <c r="AP85" s="106">
        <v>5.1863606663999997</v>
      </c>
      <c r="AQ85" s="106">
        <v>0.81642506800000003</v>
      </c>
      <c r="AR85" s="106">
        <v>0.87883865429999997</v>
      </c>
      <c r="AS85" s="106">
        <v>0.29535458959999999</v>
      </c>
      <c r="AT85" s="106">
        <v>2.6150173641999999</v>
      </c>
      <c r="AU85" s="104">
        <v>1</v>
      </c>
      <c r="AV85" s="104">
        <v>2</v>
      </c>
      <c r="AW85" s="104" t="s">
        <v>28</v>
      </c>
      <c r="AX85" s="104" t="s">
        <v>28</v>
      </c>
      <c r="AY85" s="104" t="s">
        <v>28</v>
      </c>
      <c r="AZ85" s="104" t="s">
        <v>28</v>
      </c>
      <c r="BA85" s="104" t="s">
        <v>28</v>
      </c>
      <c r="BB85" s="104" t="s">
        <v>28</v>
      </c>
      <c r="BC85" s="110" t="s">
        <v>424</v>
      </c>
      <c r="BD85" s="111">
        <v>6</v>
      </c>
      <c r="BE85" s="111">
        <v>7</v>
      </c>
      <c r="BF85" s="111">
        <v>17</v>
      </c>
    </row>
    <row r="86" spans="1:93" x14ac:dyDescent="0.3">
      <c r="A86" s="10"/>
      <c r="B86" t="s">
        <v>100</v>
      </c>
      <c r="C86" s="104">
        <v>13</v>
      </c>
      <c r="D86" s="118">
        <v>2246</v>
      </c>
      <c r="E86" s="116">
        <v>0.55621416850000005</v>
      </c>
      <c r="F86" s="106">
        <v>0.32193397699999998</v>
      </c>
      <c r="G86" s="106">
        <v>0.96098648610000004</v>
      </c>
      <c r="H86" s="106">
        <v>5.9859704999999999E-3</v>
      </c>
      <c r="I86" s="107">
        <v>0.57880676760000005</v>
      </c>
      <c r="J86" s="106">
        <v>0.33608781630000001</v>
      </c>
      <c r="K86" s="106">
        <v>0.99681469540000001</v>
      </c>
      <c r="L86" s="106">
        <v>0.46449110929999998</v>
      </c>
      <c r="M86" s="106">
        <v>0.26884512939999999</v>
      </c>
      <c r="N86" s="106">
        <v>0.80251403909999997</v>
      </c>
      <c r="O86" s="118">
        <v>19</v>
      </c>
      <c r="P86" s="118">
        <v>2814</v>
      </c>
      <c r="Q86" s="116">
        <v>0.64663150329999997</v>
      </c>
      <c r="R86" s="106">
        <v>0.41103163269999998</v>
      </c>
      <c r="S86" s="106">
        <v>1.0172752358999999</v>
      </c>
      <c r="T86" s="106">
        <v>4.7470565399999998E-2</v>
      </c>
      <c r="U86" s="107">
        <v>0.67519545130000003</v>
      </c>
      <c r="V86" s="106">
        <v>0.43067581189999998</v>
      </c>
      <c r="W86" s="106">
        <v>1.0585430731000001</v>
      </c>
      <c r="X86" s="106">
        <v>0.63240919289999997</v>
      </c>
      <c r="Y86" s="106">
        <v>0.40199121399999999</v>
      </c>
      <c r="Z86" s="106">
        <v>0.99490081689999998</v>
      </c>
      <c r="AA86" s="118">
        <v>21</v>
      </c>
      <c r="AB86" s="118">
        <v>3123</v>
      </c>
      <c r="AC86" s="116">
        <v>0.64893526909999999</v>
      </c>
      <c r="AD86" s="106">
        <v>0.4217680808</v>
      </c>
      <c r="AE86" s="106">
        <v>0.99845626679999999</v>
      </c>
      <c r="AF86" s="106">
        <v>3.7975602999999997E-2</v>
      </c>
      <c r="AG86" s="107">
        <v>0.67243035539999996</v>
      </c>
      <c r="AH86" s="106">
        <v>0.43842963870000001</v>
      </c>
      <c r="AI86" s="106">
        <v>1.0313230288999999</v>
      </c>
      <c r="AJ86" s="106">
        <v>0.63369167019999995</v>
      </c>
      <c r="AK86" s="106">
        <v>0.41186067749999999</v>
      </c>
      <c r="AL86" s="106">
        <v>0.97500236090000003</v>
      </c>
      <c r="AM86" s="106">
        <v>0.99103819059999998</v>
      </c>
      <c r="AN86" s="106">
        <v>1.0035627181</v>
      </c>
      <c r="AO86" s="106">
        <v>0.53955218709999997</v>
      </c>
      <c r="AP86" s="106">
        <v>1.8666185647</v>
      </c>
      <c r="AQ86" s="106">
        <v>0.67560625870000002</v>
      </c>
      <c r="AR86" s="106">
        <v>1.162558489</v>
      </c>
      <c r="AS86" s="106">
        <v>0.57415936889999997</v>
      </c>
      <c r="AT86" s="106">
        <v>2.3539496409999998</v>
      </c>
      <c r="AU86" s="104" t="s">
        <v>28</v>
      </c>
      <c r="AV86" s="104" t="s">
        <v>28</v>
      </c>
      <c r="AW86" s="104" t="s">
        <v>28</v>
      </c>
      <c r="AX86" s="104" t="s">
        <v>28</v>
      </c>
      <c r="AY86" s="104" t="s">
        <v>28</v>
      </c>
      <c r="AZ86" s="104" t="s">
        <v>28</v>
      </c>
      <c r="BA86" s="104" t="s">
        <v>28</v>
      </c>
      <c r="BB86" s="104" t="s">
        <v>28</v>
      </c>
      <c r="BC86" s="110" t="s">
        <v>28</v>
      </c>
      <c r="BD86" s="111">
        <v>13</v>
      </c>
      <c r="BE86" s="111">
        <v>19</v>
      </c>
      <c r="BF86" s="111">
        <v>21</v>
      </c>
    </row>
    <row r="87" spans="1:93" x14ac:dyDescent="0.3">
      <c r="A87" s="10"/>
      <c r="B87" t="s">
        <v>101</v>
      </c>
      <c r="C87" s="104">
        <v>7</v>
      </c>
      <c r="D87" s="118">
        <v>2292</v>
      </c>
      <c r="E87" s="116">
        <v>0.2934949308</v>
      </c>
      <c r="F87" s="106">
        <v>0.1395897512</v>
      </c>
      <c r="G87" s="106">
        <v>0.61708881670000004</v>
      </c>
      <c r="H87" s="106">
        <v>2.0856210000000001E-4</v>
      </c>
      <c r="I87" s="107">
        <v>0.30541012220000002</v>
      </c>
      <c r="J87" s="106">
        <v>0.14559936600000001</v>
      </c>
      <c r="K87" s="106">
        <v>0.6406301432</v>
      </c>
      <c r="L87" s="106">
        <v>0.24509585280000001</v>
      </c>
      <c r="M87" s="106">
        <v>0.1165705623</v>
      </c>
      <c r="N87" s="106">
        <v>0.51532716219999997</v>
      </c>
      <c r="O87" s="118">
        <v>21</v>
      </c>
      <c r="P87" s="118">
        <v>3414</v>
      </c>
      <c r="Q87" s="116">
        <v>0.59155232270000002</v>
      </c>
      <c r="R87" s="106">
        <v>0.38430718559999999</v>
      </c>
      <c r="S87" s="106">
        <v>0.9105584377</v>
      </c>
      <c r="T87" s="106">
        <v>1.28894422E-2</v>
      </c>
      <c r="U87" s="107">
        <v>0.6151142355</v>
      </c>
      <c r="V87" s="106">
        <v>0.40105909830000003</v>
      </c>
      <c r="W87" s="106">
        <v>0.9434158815</v>
      </c>
      <c r="X87" s="106">
        <v>0.57854144910000005</v>
      </c>
      <c r="Y87" s="106">
        <v>0.37585455680000002</v>
      </c>
      <c r="Z87" s="106">
        <v>0.89053119690000004</v>
      </c>
      <c r="AA87" s="118">
        <v>22</v>
      </c>
      <c r="AB87" s="118">
        <v>4088</v>
      </c>
      <c r="AC87" s="116">
        <v>0.51956749520000001</v>
      </c>
      <c r="AD87" s="106">
        <v>0.34100936599999998</v>
      </c>
      <c r="AE87" s="106">
        <v>0.79162160619999999</v>
      </c>
      <c r="AF87" s="106">
        <v>1.5872572E-3</v>
      </c>
      <c r="AG87" s="107">
        <v>0.53816046969999998</v>
      </c>
      <c r="AH87" s="106">
        <v>0.3543521033</v>
      </c>
      <c r="AI87" s="106">
        <v>0.8173133118</v>
      </c>
      <c r="AJ87" s="106">
        <v>0.50736276709999995</v>
      </c>
      <c r="AK87" s="106">
        <v>0.33299899849999998</v>
      </c>
      <c r="AL87" s="106">
        <v>0.77302628120000005</v>
      </c>
      <c r="AM87" s="106">
        <v>0.67061135350000001</v>
      </c>
      <c r="AN87" s="106">
        <v>0.87831198560000001</v>
      </c>
      <c r="AO87" s="106">
        <v>0.48301878939999998</v>
      </c>
      <c r="AP87" s="106">
        <v>1.5971054562</v>
      </c>
      <c r="AQ87" s="106">
        <v>0.1082872684</v>
      </c>
      <c r="AR87" s="106">
        <v>2.0155452809000001</v>
      </c>
      <c r="AS87" s="106">
        <v>0.85683562820000003</v>
      </c>
      <c r="AT87" s="106">
        <v>4.7411926464</v>
      </c>
      <c r="AU87" s="104">
        <v>1</v>
      </c>
      <c r="AV87" s="104" t="s">
        <v>28</v>
      </c>
      <c r="AW87" s="104">
        <v>3</v>
      </c>
      <c r="AX87" s="104" t="s">
        <v>28</v>
      </c>
      <c r="AY87" s="104" t="s">
        <v>28</v>
      </c>
      <c r="AZ87" s="104" t="s">
        <v>28</v>
      </c>
      <c r="BA87" s="104" t="s">
        <v>28</v>
      </c>
      <c r="BB87" s="104" t="s">
        <v>28</v>
      </c>
      <c r="BC87" s="110" t="s">
        <v>444</v>
      </c>
      <c r="BD87" s="111">
        <v>7</v>
      </c>
      <c r="BE87" s="111">
        <v>21</v>
      </c>
      <c r="BF87" s="111">
        <v>22</v>
      </c>
    </row>
    <row r="88" spans="1:93" x14ac:dyDescent="0.3">
      <c r="A88" s="10"/>
      <c r="B88" t="s">
        <v>102</v>
      </c>
      <c r="C88" s="104">
        <v>13</v>
      </c>
      <c r="D88" s="118">
        <v>1188</v>
      </c>
      <c r="E88" s="116">
        <v>1.1053562964999999</v>
      </c>
      <c r="F88" s="106">
        <v>0.63977254829999997</v>
      </c>
      <c r="G88" s="106">
        <v>1.9097608134999999</v>
      </c>
      <c r="H88" s="106">
        <v>0.77418599929999998</v>
      </c>
      <c r="I88" s="107">
        <v>1.0942760943000001</v>
      </c>
      <c r="J88" s="106">
        <v>0.63539834620000002</v>
      </c>
      <c r="K88" s="106">
        <v>1.8845503417</v>
      </c>
      <c r="L88" s="106">
        <v>0.92307640010000003</v>
      </c>
      <c r="M88" s="106">
        <v>0.53427021009999998</v>
      </c>
      <c r="N88" s="106">
        <v>1.5948297778</v>
      </c>
      <c r="O88" s="118">
        <v>16</v>
      </c>
      <c r="P88" s="118">
        <v>1484</v>
      </c>
      <c r="Q88" s="116">
        <v>1.0823316421</v>
      </c>
      <c r="R88" s="106">
        <v>0.66097393869999999</v>
      </c>
      <c r="S88" s="106">
        <v>1.7722964778999999</v>
      </c>
      <c r="T88" s="106">
        <v>0.82116291279999998</v>
      </c>
      <c r="U88" s="107">
        <v>1.0781671158999999</v>
      </c>
      <c r="V88" s="106">
        <v>0.66051957969999997</v>
      </c>
      <c r="W88" s="106">
        <v>1.7598938252</v>
      </c>
      <c r="X88" s="106">
        <v>1.0585263426</v>
      </c>
      <c r="Y88" s="106">
        <v>0.64643617409999998</v>
      </c>
      <c r="Z88" s="106">
        <v>1.7333157747000001</v>
      </c>
      <c r="AA88" s="118">
        <v>20</v>
      </c>
      <c r="AB88" s="118">
        <v>1523</v>
      </c>
      <c r="AC88" s="116">
        <v>1.3110075429000001</v>
      </c>
      <c r="AD88" s="106">
        <v>0.84320412570000003</v>
      </c>
      <c r="AE88" s="106">
        <v>2.0383448387000001</v>
      </c>
      <c r="AF88" s="106">
        <v>0.27263275329999997</v>
      </c>
      <c r="AG88" s="107">
        <v>1.3131976362</v>
      </c>
      <c r="AH88" s="106">
        <v>0.84721891059999999</v>
      </c>
      <c r="AI88" s="106">
        <v>2.0354692396999998</v>
      </c>
      <c r="AJ88" s="106">
        <v>1.2802117548</v>
      </c>
      <c r="AK88" s="106">
        <v>0.82339711869999999</v>
      </c>
      <c r="AL88" s="106">
        <v>1.9904637749</v>
      </c>
      <c r="AM88" s="106">
        <v>0.56767901649999997</v>
      </c>
      <c r="AN88" s="106">
        <v>1.2112808051999999</v>
      </c>
      <c r="AO88" s="106">
        <v>0.62768612020000003</v>
      </c>
      <c r="AP88" s="106">
        <v>2.3374759161999998</v>
      </c>
      <c r="AQ88" s="106">
        <v>0.95504323270000002</v>
      </c>
      <c r="AR88" s="106">
        <v>0.9791699251</v>
      </c>
      <c r="AS88" s="106">
        <v>0.47100277229999998</v>
      </c>
      <c r="AT88" s="106">
        <v>2.0356010596999998</v>
      </c>
      <c r="AU88" s="104" t="s">
        <v>28</v>
      </c>
      <c r="AV88" s="104" t="s">
        <v>28</v>
      </c>
      <c r="AW88" s="104" t="s">
        <v>28</v>
      </c>
      <c r="AX88" s="104" t="s">
        <v>28</v>
      </c>
      <c r="AY88" s="104" t="s">
        <v>28</v>
      </c>
      <c r="AZ88" s="104" t="s">
        <v>28</v>
      </c>
      <c r="BA88" s="104" t="s">
        <v>28</v>
      </c>
      <c r="BB88" s="104" t="s">
        <v>28</v>
      </c>
      <c r="BC88" s="110" t="s">
        <v>28</v>
      </c>
      <c r="BD88" s="111">
        <v>13</v>
      </c>
      <c r="BE88" s="111">
        <v>16</v>
      </c>
      <c r="BF88" s="111">
        <v>20</v>
      </c>
    </row>
    <row r="89" spans="1:93" x14ac:dyDescent="0.3">
      <c r="A89" s="10"/>
      <c r="B89" t="s">
        <v>150</v>
      </c>
      <c r="C89" s="104">
        <v>12</v>
      </c>
      <c r="D89" s="118">
        <v>2349</v>
      </c>
      <c r="E89" s="116">
        <v>0.49591052990000001</v>
      </c>
      <c r="F89" s="106">
        <v>0.28076533599999998</v>
      </c>
      <c r="G89" s="106">
        <v>0.87591743779999998</v>
      </c>
      <c r="H89" s="106">
        <v>2.3870927999999998E-3</v>
      </c>
      <c r="I89" s="107">
        <v>0.51085568329999997</v>
      </c>
      <c r="J89" s="106">
        <v>0.2901198934</v>
      </c>
      <c r="K89" s="106">
        <v>0.89953682970000004</v>
      </c>
      <c r="L89" s="106">
        <v>0.41413190319999998</v>
      </c>
      <c r="M89" s="106">
        <v>0.2344654447</v>
      </c>
      <c r="N89" s="106">
        <v>0.73147338809999995</v>
      </c>
      <c r="O89" s="118">
        <v>20</v>
      </c>
      <c r="P89" s="118">
        <v>3368</v>
      </c>
      <c r="Q89" s="116">
        <v>0.56933715780000005</v>
      </c>
      <c r="R89" s="106">
        <v>0.3660196409</v>
      </c>
      <c r="S89" s="106">
        <v>0.88559400379999997</v>
      </c>
      <c r="T89" s="106">
        <v>9.3865380999999994E-3</v>
      </c>
      <c r="U89" s="107">
        <v>0.59382422800000001</v>
      </c>
      <c r="V89" s="106">
        <v>0.3831099765</v>
      </c>
      <c r="W89" s="106">
        <v>0.9204333884</v>
      </c>
      <c r="X89" s="106">
        <v>0.55681489470000001</v>
      </c>
      <c r="Y89" s="106">
        <v>0.35796923670000003</v>
      </c>
      <c r="Z89" s="106">
        <v>0.86611584230000005</v>
      </c>
      <c r="AA89" s="118">
        <v>23</v>
      </c>
      <c r="AB89" s="118">
        <v>4021</v>
      </c>
      <c r="AC89" s="116">
        <v>0.54594373169999999</v>
      </c>
      <c r="AD89" s="106">
        <v>0.36159569819999998</v>
      </c>
      <c r="AE89" s="106">
        <v>0.8242757302</v>
      </c>
      <c r="AF89" s="106">
        <v>2.7679295999999999E-3</v>
      </c>
      <c r="AG89" s="107">
        <v>0.57199701570000006</v>
      </c>
      <c r="AH89" s="106">
        <v>0.38010709129999998</v>
      </c>
      <c r="AI89" s="106">
        <v>0.86075896350000003</v>
      </c>
      <c r="AJ89" s="106">
        <v>0.53311942140000002</v>
      </c>
      <c r="AK89" s="106">
        <v>0.35310175430000001</v>
      </c>
      <c r="AL89" s="106">
        <v>0.8049133544</v>
      </c>
      <c r="AM89" s="106">
        <v>0.89085079590000005</v>
      </c>
      <c r="AN89" s="106">
        <v>0.95891112010000001</v>
      </c>
      <c r="AO89" s="106">
        <v>0.52665537029999998</v>
      </c>
      <c r="AP89" s="106">
        <v>1.7459435298999999</v>
      </c>
      <c r="AQ89" s="106">
        <v>0.70532886679999995</v>
      </c>
      <c r="AR89" s="106">
        <v>1.1480642645000001</v>
      </c>
      <c r="AS89" s="106">
        <v>0.56124006810000004</v>
      </c>
      <c r="AT89" s="106">
        <v>2.3484630379000002</v>
      </c>
      <c r="AU89" s="104">
        <v>1</v>
      </c>
      <c r="AV89" s="104" t="s">
        <v>28</v>
      </c>
      <c r="AW89" s="104">
        <v>3</v>
      </c>
      <c r="AX89" s="104" t="s">
        <v>28</v>
      </c>
      <c r="AY89" s="104" t="s">
        <v>28</v>
      </c>
      <c r="AZ89" s="104" t="s">
        <v>28</v>
      </c>
      <c r="BA89" s="104" t="s">
        <v>28</v>
      </c>
      <c r="BB89" s="104" t="s">
        <v>28</v>
      </c>
      <c r="BC89" s="110" t="s">
        <v>444</v>
      </c>
      <c r="BD89" s="111">
        <v>12</v>
      </c>
      <c r="BE89" s="111">
        <v>20</v>
      </c>
      <c r="BF89" s="111">
        <v>23</v>
      </c>
    </row>
    <row r="90" spans="1:93" x14ac:dyDescent="0.3">
      <c r="A90" s="10"/>
      <c r="B90" t="s">
        <v>151</v>
      </c>
      <c r="C90" s="104">
        <v>22</v>
      </c>
      <c r="D90" s="118">
        <v>2114</v>
      </c>
      <c r="E90" s="116">
        <v>1.0487427567000001</v>
      </c>
      <c r="F90" s="106">
        <v>0.68767449790000001</v>
      </c>
      <c r="G90" s="106">
        <v>1.599392406</v>
      </c>
      <c r="H90" s="106">
        <v>0.53796213329999998</v>
      </c>
      <c r="I90" s="107">
        <v>1.0406811731000001</v>
      </c>
      <c r="J90" s="106">
        <v>0.68523717989999999</v>
      </c>
      <c r="K90" s="106">
        <v>1.5804999143</v>
      </c>
      <c r="L90" s="106">
        <v>0.8757987733</v>
      </c>
      <c r="M90" s="106">
        <v>0.57427284030000003</v>
      </c>
      <c r="N90" s="106">
        <v>1.3356429860000001</v>
      </c>
      <c r="O90" s="118">
        <v>17</v>
      </c>
      <c r="P90" s="118">
        <v>2574</v>
      </c>
      <c r="Q90" s="116">
        <v>0.66409625900000002</v>
      </c>
      <c r="R90" s="106">
        <v>0.41150217160000002</v>
      </c>
      <c r="S90" s="106">
        <v>1.0717412244</v>
      </c>
      <c r="T90" s="106">
        <v>7.7176060899999996E-2</v>
      </c>
      <c r="U90" s="107">
        <v>0.66045066050000001</v>
      </c>
      <c r="V90" s="106">
        <v>0.41057611459999999</v>
      </c>
      <c r="W90" s="106">
        <v>1.0623975907000001</v>
      </c>
      <c r="X90" s="106">
        <v>0.64948982070000005</v>
      </c>
      <c r="Y90" s="106">
        <v>0.4024514038</v>
      </c>
      <c r="Z90" s="106">
        <v>1.0481688553999999</v>
      </c>
      <c r="AA90" s="118">
        <v>25</v>
      </c>
      <c r="AB90" s="118">
        <v>2815</v>
      </c>
      <c r="AC90" s="116">
        <v>0.89059129449999996</v>
      </c>
      <c r="AD90" s="106">
        <v>0.59971916609999998</v>
      </c>
      <c r="AE90" s="106">
        <v>1.3225404465999999</v>
      </c>
      <c r="AF90" s="106">
        <v>0.48884821839999998</v>
      </c>
      <c r="AG90" s="107">
        <v>0.88809946709999998</v>
      </c>
      <c r="AH90" s="106">
        <v>0.60009678609999995</v>
      </c>
      <c r="AI90" s="106">
        <v>1.3143224256999999</v>
      </c>
      <c r="AJ90" s="106">
        <v>0.86967115480000001</v>
      </c>
      <c r="AK90" s="106">
        <v>0.58563166180000004</v>
      </c>
      <c r="AL90" s="106">
        <v>1.2914737486000001</v>
      </c>
      <c r="AM90" s="106">
        <v>0.35056109769999999</v>
      </c>
      <c r="AN90" s="106">
        <v>1.3410575385000001</v>
      </c>
      <c r="AO90" s="106">
        <v>0.72420409730000002</v>
      </c>
      <c r="AP90" s="106">
        <v>2.4833266314000002</v>
      </c>
      <c r="AQ90" s="106">
        <v>0.15708132089999999</v>
      </c>
      <c r="AR90" s="106">
        <v>0.63323084220000003</v>
      </c>
      <c r="AS90" s="106">
        <v>0.33627184919999997</v>
      </c>
      <c r="AT90" s="106">
        <v>1.1924319577</v>
      </c>
      <c r="AU90" s="104" t="s">
        <v>28</v>
      </c>
      <c r="AV90" s="104" t="s">
        <v>28</v>
      </c>
      <c r="AW90" s="104" t="s">
        <v>28</v>
      </c>
      <c r="AX90" s="104" t="s">
        <v>28</v>
      </c>
      <c r="AY90" s="104" t="s">
        <v>28</v>
      </c>
      <c r="AZ90" s="104" t="s">
        <v>28</v>
      </c>
      <c r="BA90" s="104" t="s">
        <v>28</v>
      </c>
      <c r="BB90" s="104" t="s">
        <v>28</v>
      </c>
      <c r="BC90" s="110" t="s">
        <v>28</v>
      </c>
      <c r="BD90" s="111">
        <v>22</v>
      </c>
      <c r="BE90" s="111">
        <v>17</v>
      </c>
      <c r="BF90" s="111">
        <v>25</v>
      </c>
    </row>
    <row r="91" spans="1:93" x14ac:dyDescent="0.3">
      <c r="A91" s="10"/>
      <c r="B91" t="s">
        <v>103</v>
      </c>
      <c r="C91" s="104">
        <v>22</v>
      </c>
      <c r="D91" s="118">
        <v>2377</v>
      </c>
      <c r="E91" s="116">
        <v>0.93314358100000006</v>
      </c>
      <c r="F91" s="106">
        <v>0.61188021839999995</v>
      </c>
      <c r="G91" s="106">
        <v>1.4230839904999999</v>
      </c>
      <c r="H91" s="106">
        <v>0.24674123119999999</v>
      </c>
      <c r="I91" s="107">
        <v>0.92553639040000002</v>
      </c>
      <c r="J91" s="106">
        <v>0.60942002449999999</v>
      </c>
      <c r="K91" s="106">
        <v>1.4056276056999999</v>
      </c>
      <c r="L91" s="106">
        <v>0.77926259639999995</v>
      </c>
      <c r="M91" s="106">
        <v>0.51097749299999995</v>
      </c>
      <c r="N91" s="106">
        <v>1.1884088878000001</v>
      </c>
      <c r="O91" s="118">
        <v>26</v>
      </c>
      <c r="P91" s="118">
        <v>3251</v>
      </c>
      <c r="Q91" s="116">
        <v>0.79392859640000002</v>
      </c>
      <c r="R91" s="106">
        <v>0.53840155089999997</v>
      </c>
      <c r="S91" s="106">
        <v>1.1707295701</v>
      </c>
      <c r="T91" s="106">
        <v>0.20169168639999999</v>
      </c>
      <c r="U91" s="107">
        <v>0.79975392190000005</v>
      </c>
      <c r="V91" s="106">
        <v>0.54453026339999999</v>
      </c>
      <c r="W91" s="106">
        <v>1.1746019983</v>
      </c>
      <c r="X91" s="106">
        <v>0.77646656599999997</v>
      </c>
      <c r="Y91" s="106">
        <v>0.52655969970000005</v>
      </c>
      <c r="Z91" s="106">
        <v>1.1449800058999999</v>
      </c>
      <c r="AA91" s="118">
        <v>21</v>
      </c>
      <c r="AB91" s="118">
        <v>3766</v>
      </c>
      <c r="AC91" s="116">
        <v>0.55429105889999997</v>
      </c>
      <c r="AD91" s="106">
        <v>0.36026700540000001</v>
      </c>
      <c r="AE91" s="106">
        <v>0.85280798219999998</v>
      </c>
      <c r="AF91" s="106">
        <v>5.2316406999999999E-3</v>
      </c>
      <c r="AG91" s="107">
        <v>0.55762081779999995</v>
      </c>
      <c r="AH91" s="106">
        <v>0.36357295839999998</v>
      </c>
      <c r="AI91" s="106">
        <v>0.85523680810000002</v>
      </c>
      <c r="AJ91" s="106">
        <v>0.54127066850000005</v>
      </c>
      <c r="AK91" s="106">
        <v>0.35180427279999998</v>
      </c>
      <c r="AL91" s="106">
        <v>0.83277537899999998</v>
      </c>
      <c r="AM91" s="106">
        <v>0.22071062299999999</v>
      </c>
      <c r="AN91" s="106">
        <v>0.69816235540000005</v>
      </c>
      <c r="AO91" s="106">
        <v>0.39284212600000001</v>
      </c>
      <c r="AP91" s="106">
        <v>1.2407800544000001</v>
      </c>
      <c r="AQ91" s="106">
        <v>0.5770280297</v>
      </c>
      <c r="AR91" s="106">
        <v>0.85081075679999996</v>
      </c>
      <c r="AS91" s="106">
        <v>0.48222956979999998</v>
      </c>
      <c r="AT91" s="106">
        <v>1.5011085783</v>
      </c>
      <c r="AU91" s="104" t="s">
        <v>28</v>
      </c>
      <c r="AV91" s="104" t="s">
        <v>28</v>
      </c>
      <c r="AW91" s="104" t="s">
        <v>28</v>
      </c>
      <c r="AX91" s="104" t="s">
        <v>28</v>
      </c>
      <c r="AY91" s="104" t="s">
        <v>28</v>
      </c>
      <c r="AZ91" s="104" t="s">
        <v>28</v>
      </c>
      <c r="BA91" s="104" t="s">
        <v>28</v>
      </c>
      <c r="BB91" s="104" t="s">
        <v>28</v>
      </c>
      <c r="BC91" s="110" t="s">
        <v>28</v>
      </c>
      <c r="BD91" s="111">
        <v>22</v>
      </c>
      <c r="BE91" s="111">
        <v>26</v>
      </c>
      <c r="BF91" s="111">
        <v>21</v>
      </c>
    </row>
    <row r="92" spans="1:93" x14ac:dyDescent="0.3">
      <c r="A92" s="10"/>
      <c r="B92" t="s">
        <v>113</v>
      </c>
      <c r="C92" s="104">
        <v>19</v>
      </c>
      <c r="D92" s="118">
        <v>2174</v>
      </c>
      <c r="E92" s="116">
        <v>0.87863926660000002</v>
      </c>
      <c r="F92" s="106">
        <v>0.55826996080000002</v>
      </c>
      <c r="G92" s="106">
        <v>1.3828559926999999</v>
      </c>
      <c r="H92" s="106">
        <v>0.18092276939999999</v>
      </c>
      <c r="I92" s="107">
        <v>0.87396504139999998</v>
      </c>
      <c r="J92" s="106">
        <v>0.55746169950000002</v>
      </c>
      <c r="K92" s="106">
        <v>1.3701656889</v>
      </c>
      <c r="L92" s="106">
        <v>0.73374637099999995</v>
      </c>
      <c r="M92" s="106">
        <v>0.46620788909999999</v>
      </c>
      <c r="N92" s="106">
        <v>1.1548147285999999</v>
      </c>
      <c r="O92" s="118">
        <v>10</v>
      </c>
      <c r="P92" s="118">
        <v>3020</v>
      </c>
      <c r="Q92" s="116">
        <v>0.32754392319999998</v>
      </c>
      <c r="R92" s="106">
        <v>0.17579759119999999</v>
      </c>
      <c r="S92" s="106">
        <v>0.61027583399999996</v>
      </c>
      <c r="T92" s="106">
        <v>3.3652950000000002E-4</v>
      </c>
      <c r="U92" s="107">
        <v>0.33112582779999999</v>
      </c>
      <c r="V92" s="106">
        <v>0.1781638113</v>
      </c>
      <c r="W92" s="106">
        <v>0.61541293399999997</v>
      </c>
      <c r="X92" s="106">
        <v>0.32033977159999999</v>
      </c>
      <c r="Y92" s="106">
        <v>0.17193101820000001</v>
      </c>
      <c r="Z92" s="106">
        <v>0.59685314680000001</v>
      </c>
      <c r="AA92" s="118">
        <v>10</v>
      </c>
      <c r="AB92" s="118">
        <v>3767</v>
      </c>
      <c r="AC92" s="116">
        <v>0.27069930199999997</v>
      </c>
      <c r="AD92" s="106">
        <v>0.14533467329999999</v>
      </c>
      <c r="AE92" s="106">
        <v>0.50420254460000002</v>
      </c>
      <c r="AF92" s="106">
        <v>2.7558700000000001E-5</v>
      </c>
      <c r="AG92" s="107">
        <v>0.26546323329999999</v>
      </c>
      <c r="AH92" s="106">
        <v>0.14283374309999999</v>
      </c>
      <c r="AI92" s="106">
        <v>0.49337591209999998</v>
      </c>
      <c r="AJ92" s="106">
        <v>0.2643405298</v>
      </c>
      <c r="AK92" s="106">
        <v>0.1419207374</v>
      </c>
      <c r="AL92" s="106">
        <v>0.4923587418</v>
      </c>
      <c r="AM92" s="106">
        <v>0.66994520970000004</v>
      </c>
      <c r="AN92" s="106">
        <v>0.82645191330000001</v>
      </c>
      <c r="AO92" s="106">
        <v>0.34399111440000002</v>
      </c>
      <c r="AP92" s="106">
        <v>1.9855825816999999</v>
      </c>
      <c r="AQ92" s="106">
        <v>1.15471841E-2</v>
      </c>
      <c r="AR92" s="106">
        <v>0.37278543720000001</v>
      </c>
      <c r="AS92" s="106">
        <v>0.17334288640000001</v>
      </c>
      <c r="AT92" s="106">
        <v>0.80169994320000004</v>
      </c>
      <c r="AU92" s="104" t="s">
        <v>28</v>
      </c>
      <c r="AV92" s="104">
        <v>2</v>
      </c>
      <c r="AW92" s="104">
        <v>3</v>
      </c>
      <c r="AX92" s="104" t="s">
        <v>28</v>
      </c>
      <c r="AY92" s="104" t="s">
        <v>28</v>
      </c>
      <c r="AZ92" s="104" t="s">
        <v>28</v>
      </c>
      <c r="BA92" s="104" t="s">
        <v>28</v>
      </c>
      <c r="BB92" s="104" t="s">
        <v>28</v>
      </c>
      <c r="BC92" s="110" t="s">
        <v>231</v>
      </c>
      <c r="BD92" s="111">
        <v>19</v>
      </c>
      <c r="BE92" s="111">
        <v>10</v>
      </c>
      <c r="BF92" s="111">
        <v>10</v>
      </c>
    </row>
    <row r="93" spans="1:93" x14ac:dyDescent="0.3">
      <c r="A93" s="10"/>
      <c r="B93" t="s">
        <v>112</v>
      </c>
      <c r="C93" s="104" t="s">
        <v>28</v>
      </c>
      <c r="D93" s="118" t="s">
        <v>28</v>
      </c>
      <c r="E93" s="116" t="s">
        <v>28</v>
      </c>
      <c r="F93" s="106" t="s">
        <v>28</v>
      </c>
      <c r="G93" s="106" t="s">
        <v>28</v>
      </c>
      <c r="H93" s="106" t="s">
        <v>28</v>
      </c>
      <c r="I93" s="107" t="s">
        <v>28</v>
      </c>
      <c r="J93" s="106" t="s">
        <v>28</v>
      </c>
      <c r="K93" s="106" t="s">
        <v>28</v>
      </c>
      <c r="L93" s="106" t="s">
        <v>28</v>
      </c>
      <c r="M93" s="106" t="s">
        <v>28</v>
      </c>
      <c r="N93" s="106" t="s">
        <v>28</v>
      </c>
      <c r="O93" s="118" t="s">
        <v>28</v>
      </c>
      <c r="P93" s="118" t="s">
        <v>28</v>
      </c>
      <c r="Q93" s="116" t="s">
        <v>28</v>
      </c>
      <c r="R93" s="106" t="s">
        <v>28</v>
      </c>
      <c r="S93" s="106" t="s">
        <v>28</v>
      </c>
      <c r="T93" s="106" t="s">
        <v>28</v>
      </c>
      <c r="U93" s="107" t="s">
        <v>28</v>
      </c>
      <c r="V93" s="106" t="s">
        <v>28</v>
      </c>
      <c r="W93" s="106" t="s">
        <v>28</v>
      </c>
      <c r="X93" s="106" t="s">
        <v>28</v>
      </c>
      <c r="Y93" s="106" t="s">
        <v>28</v>
      </c>
      <c r="Z93" s="106" t="s">
        <v>28</v>
      </c>
      <c r="AA93" s="118" t="s">
        <v>28</v>
      </c>
      <c r="AB93" s="118" t="s">
        <v>28</v>
      </c>
      <c r="AC93" s="116" t="s">
        <v>28</v>
      </c>
      <c r="AD93" s="106" t="s">
        <v>28</v>
      </c>
      <c r="AE93" s="106" t="s">
        <v>28</v>
      </c>
      <c r="AF93" s="106" t="s">
        <v>28</v>
      </c>
      <c r="AG93" s="107" t="s">
        <v>28</v>
      </c>
      <c r="AH93" s="106" t="s">
        <v>28</v>
      </c>
      <c r="AI93" s="106" t="s">
        <v>28</v>
      </c>
      <c r="AJ93" s="106" t="s">
        <v>28</v>
      </c>
      <c r="AK93" s="106" t="s">
        <v>28</v>
      </c>
      <c r="AL93" s="106" t="s">
        <v>28</v>
      </c>
      <c r="AM93" s="106" t="s">
        <v>28</v>
      </c>
      <c r="AN93" s="106" t="s">
        <v>28</v>
      </c>
      <c r="AO93" s="106" t="s">
        <v>28</v>
      </c>
      <c r="AP93" s="106" t="s">
        <v>28</v>
      </c>
      <c r="AQ93" s="106" t="s">
        <v>28</v>
      </c>
      <c r="AR93" s="106" t="s">
        <v>28</v>
      </c>
      <c r="AS93" s="106" t="s">
        <v>28</v>
      </c>
      <c r="AT93" s="106" t="s">
        <v>28</v>
      </c>
      <c r="AU93" s="104" t="s">
        <v>28</v>
      </c>
      <c r="AV93" s="104" t="s">
        <v>28</v>
      </c>
      <c r="AW93" s="104" t="s">
        <v>28</v>
      </c>
      <c r="AX93" s="104" t="s">
        <v>28</v>
      </c>
      <c r="AY93" s="104" t="s">
        <v>28</v>
      </c>
      <c r="AZ93" s="104" t="s">
        <v>439</v>
      </c>
      <c r="BA93" s="104" t="s">
        <v>439</v>
      </c>
      <c r="BB93" s="104" t="s">
        <v>439</v>
      </c>
      <c r="BC93" s="110" t="s">
        <v>440</v>
      </c>
      <c r="BD93" s="111" t="s">
        <v>28</v>
      </c>
      <c r="BE93" s="111" t="s">
        <v>28</v>
      </c>
      <c r="BF93" s="111" t="s">
        <v>28</v>
      </c>
    </row>
    <row r="94" spans="1:93" x14ac:dyDescent="0.3">
      <c r="A94" s="10"/>
      <c r="B94" t="s">
        <v>114</v>
      </c>
      <c r="C94" s="104">
        <v>43</v>
      </c>
      <c r="D94" s="118">
        <v>3252</v>
      </c>
      <c r="E94" s="116">
        <v>1.3207281511</v>
      </c>
      <c r="F94" s="106">
        <v>0.97385414560000005</v>
      </c>
      <c r="G94" s="106">
        <v>1.7911541035</v>
      </c>
      <c r="H94" s="106">
        <v>0.52853238479999998</v>
      </c>
      <c r="I94" s="107">
        <v>1.3222632226</v>
      </c>
      <c r="J94" s="106">
        <v>0.98064292689999999</v>
      </c>
      <c r="K94" s="106">
        <v>1.7828915928</v>
      </c>
      <c r="L94" s="106">
        <v>1.1029321415</v>
      </c>
      <c r="M94" s="106">
        <v>0.81325974420000002</v>
      </c>
      <c r="N94" s="106">
        <v>1.4957820271</v>
      </c>
      <c r="O94" s="118">
        <v>34</v>
      </c>
      <c r="P94" s="118">
        <v>4286</v>
      </c>
      <c r="Q94" s="116">
        <v>0.7977068947</v>
      </c>
      <c r="R94" s="106">
        <v>0.56738253869999999</v>
      </c>
      <c r="S94" s="106">
        <v>1.1215295616000001</v>
      </c>
      <c r="T94" s="106">
        <v>0.1532592519</v>
      </c>
      <c r="U94" s="107">
        <v>0.79328044799999997</v>
      </c>
      <c r="V94" s="106">
        <v>0.56682225040000001</v>
      </c>
      <c r="W94" s="106">
        <v>1.1102137728000001</v>
      </c>
      <c r="X94" s="106">
        <v>0.78016176270000004</v>
      </c>
      <c r="Y94" s="106">
        <v>0.55490326639999998</v>
      </c>
      <c r="Z94" s="106">
        <v>1.0968621249999999</v>
      </c>
      <c r="AA94" s="118">
        <v>48</v>
      </c>
      <c r="AB94" s="118">
        <v>5226</v>
      </c>
      <c r="AC94" s="116">
        <v>0.92934362309999996</v>
      </c>
      <c r="AD94" s="106">
        <v>0.69704616409999998</v>
      </c>
      <c r="AE94" s="106">
        <v>1.2390564848000001</v>
      </c>
      <c r="AF94" s="106">
        <v>0.5084170267</v>
      </c>
      <c r="AG94" s="107">
        <v>0.91848450059999998</v>
      </c>
      <c r="AH94" s="106">
        <v>0.69216792770000002</v>
      </c>
      <c r="AI94" s="106">
        <v>1.2187992885000001</v>
      </c>
      <c r="AJ94" s="106">
        <v>0.90751318479999998</v>
      </c>
      <c r="AK94" s="106">
        <v>0.68067243219999995</v>
      </c>
      <c r="AL94" s="106">
        <v>1.2099508392</v>
      </c>
      <c r="AM94" s="106">
        <v>0.49562340919999998</v>
      </c>
      <c r="AN94" s="106">
        <v>1.1650189177000001</v>
      </c>
      <c r="AO94" s="106">
        <v>0.75081346319999998</v>
      </c>
      <c r="AP94" s="106">
        <v>1.8077314077</v>
      </c>
      <c r="AQ94" s="106">
        <v>2.8021217599999999E-2</v>
      </c>
      <c r="AR94" s="106">
        <v>0.60399022619999998</v>
      </c>
      <c r="AS94" s="106">
        <v>0.38519772400000002</v>
      </c>
      <c r="AT94" s="106">
        <v>0.94705698029999996</v>
      </c>
      <c r="AU94" s="104" t="s">
        <v>28</v>
      </c>
      <c r="AV94" s="104" t="s">
        <v>28</v>
      </c>
      <c r="AW94" s="104" t="s">
        <v>28</v>
      </c>
      <c r="AX94" s="104" t="s">
        <v>28</v>
      </c>
      <c r="AY94" s="104" t="s">
        <v>28</v>
      </c>
      <c r="AZ94" s="104" t="s">
        <v>28</v>
      </c>
      <c r="BA94" s="104" t="s">
        <v>28</v>
      </c>
      <c r="BB94" s="104" t="s">
        <v>28</v>
      </c>
      <c r="BC94" s="110" t="s">
        <v>28</v>
      </c>
      <c r="BD94" s="111">
        <v>43</v>
      </c>
      <c r="BE94" s="111">
        <v>34</v>
      </c>
      <c r="BF94" s="111">
        <v>48</v>
      </c>
    </row>
    <row r="95" spans="1:93" x14ac:dyDescent="0.3">
      <c r="A95" s="10"/>
      <c r="B95" t="s">
        <v>104</v>
      </c>
      <c r="C95" s="104">
        <v>18</v>
      </c>
      <c r="D95" s="118">
        <v>2227</v>
      </c>
      <c r="E95" s="116">
        <v>0.79621165179999998</v>
      </c>
      <c r="F95" s="106">
        <v>0.4997512717</v>
      </c>
      <c r="G95" s="106">
        <v>1.2685370309999999</v>
      </c>
      <c r="H95" s="106">
        <v>8.5915170900000004E-2</v>
      </c>
      <c r="I95" s="107">
        <v>0.80826223620000004</v>
      </c>
      <c r="J95" s="106">
        <v>0.50923959060000001</v>
      </c>
      <c r="K95" s="106">
        <v>1.2828693106</v>
      </c>
      <c r="L95" s="106">
        <v>0.66491156529999995</v>
      </c>
      <c r="M95" s="106">
        <v>0.41733928349999999</v>
      </c>
      <c r="N95" s="106">
        <v>1.0593476507999999</v>
      </c>
      <c r="O95" s="118">
        <v>24</v>
      </c>
      <c r="P95" s="118">
        <v>2682</v>
      </c>
      <c r="Q95" s="116">
        <v>0.87471417019999997</v>
      </c>
      <c r="R95" s="106">
        <v>0.58402967719999999</v>
      </c>
      <c r="S95" s="106">
        <v>1.3100787673000001</v>
      </c>
      <c r="T95" s="106">
        <v>0.4488127227</v>
      </c>
      <c r="U95" s="107">
        <v>0.89485458610000002</v>
      </c>
      <c r="V95" s="106">
        <v>0.59979339750000005</v>
      </c>
      <c r="W95" s="106">
        <v>1.3350675976999999</v>
      </c>
      <c r="X95" s="106">
        <v>0.8554753048</v>
      </c>
      <c r="Y95" s="106">
        <v>0.57118426010000001</v>
      </c>
      <c r="Z95" s="106">
        <v>1.2812642929</v>
      </c>
      <c r="AA95" s="118">
        <v>23</v>
      </c>
      <c r="AB95" s="118">
        <v>3072</v>
      </c>
      <c r="AC95" s="116">
        <v>0.74497524370000001</v>
      </c>
      <c r="AD95" s="106">
        <v>0.49342687680000002</v>
      </c>
      <c r="AE95" s="106">
        <v>1.1247626341000001</v>
      </c>
      <c r="AF95" s="106">
        <v>0.13010039910000001</v>
      </c>
      <c r="AG95" s="107">
        <v>0.74869791669999997</v>
      </c>
      <c r="AH95" s="106">
        <v>0.49752949680000003</v>
      </c>
      <c r="AI95" s="106">
        <v>1.1266639948999999</v>
      </c>
      <c r="AJ95" s="106">
        <v>0.7274756496</v>
      </c>
      <c r="AK95" s="106">
        <v>0.48183619630000002</v>
      </c>
      <c r="AL95" s="106">
        <v>1.0983417702</v>
      </c>
      <c r="AM95" s="106">
        <v>0.58218386239999997</v>
      </c>
      <c r="AN95" s="106">
        <v>0.85167848999999995</v>
      </c>
      <c r="AO95" s="106">
        <v>0.48072570529999997</v>
      </c>
      <c r="AP95" s="106">
        <v>1.5088776037</v>
      </c>
      <c r="AQ95" s="106">
        <v>0.76297716000000004</v>
      </c>
      <c r="AR95" s="106">
        <v>1.0985950384000001</v>
      </c>
      <c r="AS95" s="106">
        <v>0.59625055280000006</v>
      </c>
      <c r="AT95" s="106">
        <v>2.0241676135</v>
      </c>
      <c r="AU95" s="104" t="s">
        <v>28</v>
      </c>
      <c r="AV95" s="104" t="s">
        <v>28</v>
      </c>
      <c r="AW95" s="104" t="s">
        <v>28</v>
      </c>
      <c r="AX95" s="104" t="s">
        <v>28</v>
      </c>
      <c r="AY95" s="104" t="s">
        <v>28</v>
      </c>
      <c r="AZ95" s="104" t="s">
        <v>28</v>
      </c>
      <c r="BA95" s="104" t="s">
        <v>28</v>
      </c>
      <c r="BB95" s="104" t="s">
        <v>28</v>
      </c>
      <c r="BC95" s="110" t="s">
        <v>28</v>
      </c>
      <c r="BD95" s="111">
        <v>18</v>
      </c>
      <c r="BE95" s="111">
        <v>24</v>
      </c>
      <c r="BF95" s="111">
        <v>23</v>
      </c>
    </row>
    <row r="96" spans="1:93" x14ac:dyDescent="0.3">
      <c r="A96" s="10"/>
      <c r="B96" t="s">
        <v>105</v>
      </c>
      <c r="C96" s="104">
        <v>20</v>
      </c>
      <c r="D96" s="118">
        <v>1413</v>
      </c>
      <c r="E96" s="116">
        <v>1.4117349450000001</v>
      </c>
      <c r="F96" s="106">
        <v>0.90718474760000001</v>
      </c>
      <c r="G96" s="106">
        <v>2.1969015243999999</v>
      </c>
      <c r="H96" s="106">
        <v>0.46566708890000003</v>
      </c>
      <c r="I96" s="107">
        <v>1.415428167</v>
      </c>
      <c r="J96" s="106">
        <v>0.91317367360000001</v>
      </c>
      <c r="K96" s="106">
        <v>2.1939275668999998</v>
      </c>
      <c r="L96" s="106">
        <v>1.1789313682</v>
      </c>
      <c r="M96" s="106">
        <v>0.75758453069999998</v>
      </c>
      <c r="N96" s="106">
        <v>1.8346192598</v>
      </c>
      <c r="O96" s="118">
        <v>12</v>
      </c>
      <c r="P96" s="118">
        <v>1657</v>
      </c>
      <c r="Q96" s="116">
        <v>0.73469863229999999</v>
      </c>
      <c r="R96" s="106">
        <v>0.41610385280000001</v>
      </c>
      <c r="S96" s="106">
        <v>1.2972292293000001</v>
      </c>
      <c r="T96" s="106">
        <v>0.2544935385</v>
      </c>
      <c r="U96" s="107">
        <v>0.72420036210000005</v>
      </c>
      <c r="V96" s="106">
        <v>0.4112804041</v>
      </c>
      <c r="W96" s="106">
        <v>1.2752033873999999</v>
      </c>
      <c r="X96" s="106">
        <v>0.71853933299999995</v>
      </c>
      <c r="Y96" s="106">
        <v>0.40695187350000001</v>
      </c>
      <c r="Z96" s="106">
        <v>1.2686973735</v>
      </c>
      <c r="AA96" s="118">
        <v>15</v>
      </c>
      <c r="AB96" s="118">
        <v>1774</v>
      </c>
      <c r="AC96" s="116">
        <v>0.86209652260000003</v>
      </c>
      <c r="AD96" s="106">
        <v>0.51834361279999996</v>
      </c>
      <c r="AE96" s="106">
        <v>1.4338180233</v>
      </c>
      <c r="AF96" s="106">
        <v>0.50715782180000002</v>
      </c>
      <c r="AG96" s="107">
        <v>0.84554678689999996</v>
      </c>
      <c r="AH96" s="106">
        <v>0.50975130950000003</v>
      </c>
      <c r="AI96" s="106">
        <v>1.4025454285000001</v>
      </c>
      <c r="AJ96" s="106">
        <v>0.84184572999999996</v>
      </c>
      <c r="AK96" s="106">
        <v>0.50616763399999998</v>
      </c>
      <c r="AL96" s="106">
        <v>1.4001373962000001</v>
      </c>
      <c r="AM96" s="106">
        <v>0.67969711830000001</v>
      </c>
      <c r="AN96" s="106">
        <v>1.1734015618</v>
      </c>
      <c r="AO96" s="106">
        <v>0.54925843740000002</v>
      </c>
      <c r="AP96" s="106">
        <v>2.5067821111000002</v>
      </c>
      <c r="AQ96" s="106">
        <v>7.3675835100000003E-2</v>
      </c>
      <c r="AR96" s="106">
        <v>0.52042250199999995</v>
      </c>
      <c r="AS96" s="106">
        <v>0.25441351639999998</v>
      </c>
      <c r="AT96" s="106">
        <v>1.0645644323000001</v>
      </c>
      <c r="AU96" s="104" t="s">
        <v>28</v>
      </c>
      <c r="AV96" s="104" t="s">
        <v>28</v>
      </c>
      <c r="AW96" s="104" t="s">
        <v>28</v>
      </c>
      <c r="AX96" s="104" t="s">
        <v>28</v>
      </c>
      <c r="AY96" s="104" t="s">
        <v>28</v>
      </c>
      <c r="AZ96" s="104" t="s">
        <v>28</v>
      </c>
      <c r="BA96" s="104" t="s">
        <v>28</v>
      </c>
      <c r="BB96" s="104" t="s">
        <v>28</v>
      </c>
      <c r="BC96" s="110" t="s">
        <v>28</v>
      </c>
      <c r="BD96" s="111">
        <v>20</v>
      </c>
      <c r="BE96" s="111">
        <v>12</v>
      </c>
      <c r="BF96" s="111">
        <v>15</v>
      </c>
    </row>
    <row r="97" spans="1:93" x14ac:dyDescent="0.3">
      <c r="A97" s="10"/>
      <c r="B97" t="s">
        <v>106</v>
      </c>
      <c r="C97" s="104" t="s">
        <v>28</v>
      </c>
      <c r="D97" s="118" t="s">
        <v>28</v>
      </c>
      <c r="E97" s="116" t="s">
        <v>28</v>
      </c>
      <c r="F97" s="106" t="s">
        <v>28</v>
      </c>
      <c r="G97" s="106" t="s">
        <v>28</v>
      </c>
      <c r="H97" s="106" t="s">
        <v>28</v>
      </c>
      <c r="I97" s="107" t="s">
        <v>28</v>
      </c>
      <c r="J97" s="106" t="s">
        <v>28</v>
      </c>
      <c r="K97" s="106" t="s">
        <v>28</v>
      </c>
      <c r="L97" s="106" t="s">
        <v>28</v>
      </c>
      <c r="M97" s="106" t="s">
        <v>28</v>
      </c>
      <c r="N97" s="106" t="s">
        <v>28</v>
      </c>
      <c r="O97" s="118" t="s">
        <v>28</v>
      </c>
      <c r="P97" s="118" t="s">
        <v>28</v>
      </c>
      <c r="Q97" s="116" t="s">
        <v>28</v>
      </c>
      <c r="R97" s="106" t="s">
        <v>28</v>
      </c>
      <c r="S97" s="106" t="s">
        <v>28</v>
      </c>
      <c r="T97" s="106" t="s">
        <v>28</v>
      </c>
      <c r="U97" s="107" t="s">
        <v>28</v>
      </c>
      <c r="V97" s="106" t="s">
        <v>28</v>
      </c>
      <c r="W97" s="106" t="s">
        <v>28</v>
      </c>
      <c r="X97" s="106" t="s">
        <v>28</v>
      </c>
      <c r="Y97" s="106" t="s">
        <v>28</v>
      </c>
      <c r="Z97" s="106" t="s">
        <v>28</v>
      </c>
      <c r="AA97" s="118" t="s">
        <v>28</v>
      </c>
      <c r="AB97" s="118" t="s">
        <v>28</v>
      </c>
      <c r="AC97" s="116" t="s">
        <v>28</v>
      </c>
      <c r="AD97" s="106" t="s">
        <v>28</v>
      </c>
      <c r="AE97" s="106" t="s">
        <v>28</v>
      </c>
      <c r="AF97" s="106" t="s">
        <v>28</v>
      </c>
      <c r="AG97" s="107" t="s">
        <v>28</v>
      </c>
      <c r="AH97" s="106" t="s">
        <v>28</v>
      </c>
      <c r="AI97" s="106" t="s">
        <v>28</v>
      </c>
      <c r="AJ97" s="106" t="s">
        <v>28</v>
      </c>
      <c r="AK97" s="106" t="s">
        <v>28</v>
      </c>
      <c r="AL97" s="106" t="s">
        <v>28</v>
      </c>
      <c r="AM97" s="106">
        <v>0.87936913549999995</v>
      </c>
      <c r="AN97" s="106">
        <v>0.89824041320000003</v>
      </c>
      <c r="AO97" s="106">
        <v>0.22464596640000001</v>
      </c>
      <c r="AP97" s="106">
        <v>3.5915883689000001</v>
      </c>
      <c r="AQ97" s="106">
        <v>0.5722088233</v>
      </c>
      <c r="AR97" s="106">
        <v>1.6309030014000001</v>
      </c>
      <c r="AS97" s="106">
        <v>0.29871964690000002</v>
      </c>
      <c r="AT97" s="106">
        <v>8.9041501882999992</v>
      </c>
      <c r="AU97" s="104" t="s">
        <v>28</v>
      </c>
      <c r="AV97" s="104" t="s">
        <v>28</v>
      </c>
      <c r="AW97" s="104" t="s">
        <v>28</v>
      </c>
      <c r="AX97" s="104" t="s">
        <v>28</v>
      </c>
      <c r="AY97" s="104" t="s">
        <v>28</v>
      </c>
      <c r="AZ97" s="104" t="s">
        <v>439</v>
      </c>
      <c r="BA97" s="104" t="s">
        <v>439</v>
      </c>
      <c r="BB97" s="104" t="s">
        <v>439</v>
      </c>
      <c r="BC97" s="110" t="s">
        <v>440</v>
      </c>
      <c r="BD97" s="111" t="s">
        <v>28</v>
      </c>
      <c r="BE97" s="111" t="s">
        <v>28</v>
      </c>
      <c r="BF97" s="111" t="s">
        <v>28</v>
      </c>
    </row>
    <row r="98" spans="1:93" x14ac:dyDescent="0.3">
      <c r="A98" s="10"/>
      <c r="B98" t="s">
        <v>107</v>
      </c>
      <c r="C98" s="104">
        <v>18</v>
      </c>
      <c r="D98" s="118">
        <v>1999</v>
      </c>
      <c r="E98" s="116">
        <v>0.90650145689999995</v>
      </c>
      <c r="F98" s="106">
        <v>0.56898474480000005</v>
      </c>
      <c r="G98" s="106">
        <v>1.4442300937000001</v>
      </c>
      <c r="H98" s="106">
        <v>0.2414073011</v>
      </c>
      <c r="I98" s="107">
        <v>0.90045022509999995</v>
      </c>
      <c r="J98" s="106">
        <v>0.5673219451</v>
      </c>
      <c r="K98" s="106">
        <v>1.4291895721000001</v>
      </c>
      <c r="L98" s="106">
        <v>0.7570139186</v>
      </c>
      <c r="M98" s="106">
        <v>0.4751557408</v>
      </c>
      <c r="N98" s="106">
        <v>1.2060678714999999</v>
      </c>
      <c r="O98" s="118">
        <v>17</v>
      </c>
      <c r="P98" s="118">
        <v>2690</v>
      </c>
      <c r="Q98" s="116">
        <v>0.62722041610000001</v>
      </c>
      <c r="R98" s="106">
        <v>0.38865431039999998</v>
      </c>
      <c r="S98" s="106">
        <v>1.0122245910000001</v>
      </c>
      <c r="T98" s="106">
        <v>4.53620364E-2</v>
      </c>
      <c r="U98" s="107">
        <v>0.63197026020000002</v>
      </c>
      <c r="V98" s="106">
        <v>0.39287097360000001</v>
      </c>
      <c r="W98" s="106">
        <v>1.0165841630000001</v>
      </c>
      <c r="X98" s="106">
        <v>0.61342504210000004</v>
      </c>
      <c r="Y98" s="106">
        <v>0.38010606889999998</v>
      </c>
      <c r="Z98" s="106">
        <v>0.98996125820000003</v>
      </c>
      <c r="AA98" s="118">
        <v>18</v>
      </c>
      <c r="AB98" s="118">
        <v>3359</v>
      </c>
      <c r="AC98" s="116">
        <v>0.53780040220000003</v>
      </c>
      <c r="AD98" s="106">
        <v>0.33785226229999998</v>
      </c>
      <c r="AE98" s="106">
        <v>0.8560820951</v>
      </c>
      <c r="AF98" s="106">
        <v>6.6213002999999998E-3</v>
      </c>
      <c r="AG98" s="107">
        <v>0.53587377199999997</v>
      </c>
      <c r="AH98" s="106">
        <v>0.33762327130000003</v>
      </c>
      <c r="AI98" s="106">
        <v>0.85053586029999995</v>
      </c>
      <c r="AJ98" s="106">
        <v>0.52516738009999997</v>
      </c>
      <c r="AK98" s="106">
        <v>0.3299160558</v>
      </c>
      <c r="AL98" s="106">
        <v>0.83597258240000005</v>
      </c>
      <c r="AM98" s="106">
        <v>0.64926054769999997</v>
      </c>
      <c r="AN98" s="106">
        <v>0.85743446540000001</v>
      </c>
      <c r="AO98" s="106">
        <v>0.44189933609999998</v>
      </c>
      <c r="AP98" s="106">
        <v>1.663713435</v>
      </c>
      <c r="AQ98" s="106">
        <v>0.27616379130000002</v>
      </c>
      <c r="AR98" s="106">
        <v>0.69191330179999999</v>
      </c>
      <c r="AS98" s="106">
        <v>0.35659350670000001</v>
      </c>
      <c r="AT98" s="106">
        <v>1.3425483307999999</v>
      </c>
      <c r="AU98" s="104" t="s">
        <v>28</v>
      </c>
      <c r="AV98" s="104" t="s">
        <v>28</v>
      </c>
      <c r="AW98" s="104" t="s">
        <v>28</v>
      </c>
      <c r="AX98" s="104" t="s">
        <v>28</v>
      </c>
      <c r="AY98" s="104" t="s">
        <v>28</v>
      </c>
      <c r="AZ98" s="104" t="s">
        <v>28</v>
      </c>
      <c r="BA98" s="104" t="s">
        <v>28</v>
      </c>
      <c r="BB98" s="104" t="s">
        <v>28</v>
      </c>
      <c r="BC98" s="110" t="s">
        <v>28</v>
      </c>
      <c r="BD98" s="111">
        <v>18</v>
      </c>
      <c r="BE98" s="111">
        <v>17</v>
      </c>
      <c r="BF98" s="111">
        <v>18</v>
      </c>
    </row>
    <row r="99" spans="1:93" x14ac:dyDescent="0.3">
      <c r="A99" s="10"/>
      <c r="B99" t="s">
        <v>108</v>
      </c>
      <c r="C99" s="104">
        <v>25</v>
      </c>
      <c r="D99" s="118">
        <v>3237</v>
      </c>
      <c r="E99" s="116">
        <v>0.76242672460000005</v>
      </c>
      <c r="F99" s="106">
        <v>0.51287948480000001</v>
      </c>
      <c r="G99" s="106">
        <v>1.1333939603000001</v>
      </c>
      <c r="H99" s="106">
        <v>2.5625955700000001E-2</v>
      </c>
      <c r="I99" s="107">
        <v>0.77232004939999999</v>
      </c>
      <c r="J99" s="106">
        <v>0.52186359370000002</v>
      </c>
      <c r="K99" s="106">
        <v>1.1429773334</v>
      </c>
      <c r="L99" s="106">
        <v>0.63669797559999997</v>
      </c>
      <c r="M99" s="106">
        <v>0.4283025754</v>
      </c>
      <c r="N99" s="106">
        <v>0.94649048459999996</v>
      </c>
      <c r="O99" s="118">
        <v>38</v>
      </c>
      <c r="P99" s="118">
        <v>3839</v>
      </c>
      <c r="Q99" s="116">
        <v>0.97741209380000005</v>
      </c>
      <c r="R99" s="106">
        <v>0.70774188790000003</v>
      </c>
      <c r="S99" s="106">
        <v>1.3498344770999999</v>
      </c>
      <c r="T99" s="106">
        <v>0.78429050919999999</v>
      </c>
      <c r="U99" s="107">
        <v>0.98984110449999996</v>
      </c>
      <c r="V99" s="106">
        <v>0.72024849670000002</v>
      </c>
      <c r="W99" s="106">
        <v>1.3603435711</v>
      </c>
      <c r="X99" s="106">
        <v>0.95591444299999995</v>
      </c>
      <c r="Y99" s="106">
        <v>0.69217548750000002</v>
      </c>
      <c r="Z99" s="106">
        <v>1.3201455973</v>
      </c>
      <c r="AA99" s="118">
        <v>30</v>
      </c>
      <c r="AB99" s="118">
        <v>4305</v>
      </c>
      <c r="AC99" s="116">
        <v>0.68874371860000005</v>
      </c>
      <c r="AD99" s="106">
        <v>0.47973985060000002</v>
      </c>
      <c r="AE99" s="106">
        <v>0.98880238809999998</v>
      </c>
      <c r="AF99" s="106">
        <v>3.1568748100000002E-2</v>
      </c>
      <c r="AG99" s="107">
        <v>0.69686411150000005</v>
      </c>
      <c r="AH99" s="106">
        <v>0.48723745959999998</v>
      </c>
      <c r="AI99" s="106">
        <v>0.99667950459999999</v>
      </c>
      <c r="AJ99" s="106">
        <v>0.67256501260000001</v>
      </c>
      <c r="AK99" s="106">
        <v>0.46847068060000002</v>
      </c>
      <c r="AL99" s="106">
        <v>0.96557525330000005</v>
      </c>
      <c r="AM99" s="106">
        <v>0.15179394330000001</v>
      </c>
      <c r="AN99" s="106">
        <v>0.70466052440000004</v>
      </c>
      <c r="AO99" s="106">
        <v>0.43660555690000002</v>
      </c>
      <c r="AP99" s="106">
        <v>1.1372884446</v>
      </c>
      <c r="AQ99" s="106">
        <v>0.33474609500000002</v>
      </c>
      <c r="AR99" s="106">
        <v>1.2819751227</v>
      </c>
      <c r="AS99" s="106">
        <v>0.77389028110000002</v>
      </c>
      <c r="AT99" s="106">
        <v>2.1236346486</v>
      </c>
      <c r="AU99" s="104" t="s">
        <v>28</v>
      </c>
      <c r="AV99" s="104" t="s">
        <v>28</v>
      </c>
      <c r="AW99" s="104" t="s">
        <v>28</v>
      </c>
      <c r="AX99" s="104" t="s">
        <v>28</v>
      </c>
      <c r="AY99" s="104" t="s">
        <v>28</v>
      </c>
      <c r="AZ99" s="104" t="s">
        <v>28</v>
      </c>
      <c r="BA99" s="104" t="s">
        <v>28</v>
      </c>
      <c r="BB99" s="104" t="s">
        <v>28</v>
      </c>
      <c r="BC99" s="110" t="s">
        <v>28</v>
      </c>
      <c r="BD99" s="111">
        <v>25</v>
      </c>
      <c r="BE99" s="111">
        <v>38</v>
      </c>
      <c r="BF99" s="111">
        <v>30</v>
      </c>
    </row>
    <row r="100" spans="1:93" x14ac:dyDescent="0.3">
      <c r="A100" s="10"/>
      <c r="B100" t="s">
        <v>109</v>
      </c>
      <c r="C100" s="104">
        <v>11</v>
      </c>
      <c r="D100" s="118">
        <v>1346</v>
      </c>
      <c r="E100" s="116">
        <v>0.85778917929999998</v>
      </c>
      <c r="F100" s="106">
        <v>0.4736390674</v>
      </c>
      <c r="G100" s="106">
        <v>1.5535084132999999</v>
      </c>
      <c r="H100" s="106">
        <v>0.27092485109999997</v>
      </c>
      <c r="I100" s="107">
        <v>0.81723625560000002</v>
      </c>
      <c r="J100" s="106">
        <v>0.45258557049999998</v>
      </c>
      <c r="K100" s="106">
        <v>1.4756880047000001</v>
      </c>
      <c r="L100" s="106">
        <v>0.71633458839999997</v>
      </c>
      <c r="M100" s="106">
        <v>0.39553313870000001</v>
      </c>
      <c r="N100" s="106">
        <v>1.2973255395000001</v>
      </c>
      <c r="O100" s="118">
        <v>11</v>
      </c>
      <c r="P100" s="118">
        <v>1704</v>
      </c>
      <c r="Q100" s="116">
        <v>0.67125045000000005</v>
      </c>
      <c r="R100" s="106">
        <v>0.37075549759999998</v>
      </c>
      <c r="S100" s="106">
        <v>1.2152946335000001</v>
      </c>
      <c r="T100" s="106">
        <v>0.16465515380000001</v>
      </c>
      <c r="U100" s="107">
        <v>0.6455399061</v>
      </c>
      <c r="V100" s="106">
        <v>0.35750010440000002</v>
      </c>
      <c r="W100" s="106">
        <v>1.1656549614</v>
      </c>
      <c r="X100" s="106">
        <v>0.65648665910000004</v>
      </c>
      <c r="Y100" s="106">
        <v>0.3626009308</v>
      </c>
      <c r="Z100" s="106">
        <v>1.1885648848000001</v>
      </c>
      <c r="AA100" s="118">
        <v>18</v>
      </c>
      <c r="AB100" s="118">
        <v>1934</v>
      </c>
      <c r="AC100" s="116">
        <v>0.96999958040000001</v>
      </c>
      <c r="AD100" s="106">
        <v>0.60933843700000001</v>
      </c>
      <c r="AE100" s="106">
        <v>1.5441323389999999</v>
      </c>
      <c r="AF100" s="106">
        <v>0.8191665816</v>
      </c>
      <c r="AG100" s="107">
        <v>0.93071354709999998</v>
      </c>
      <c r="AH100" s="106">
        <v>0.58638912519999997</v>
      </c>
      <c r="AI100" s="106">
        <v>1.4772233478000001</v>
      </c>
      <c r="AJ100" s="106">
        <v>0.94721412679999994</v>
      </c>
      <c r="AK100" s="106">
        <v>0.59502497440000002</v>
      </c>
      <c r="AL100" s="106">
        <v>1.5078604100999999</v>
      </c>
      <c r="AM100" s="106">
        <v>0.33606407199999999</v>
      </c>
      <c r="AN100" s="106">
        <v>1.445063583</v>
      </c>
      <c r="AO100" s="106">
        <v>0.68253665620000004</v>
      </c>
      <c r="AP100" s="106">
        <v>3.0594822125999999</v>
      </c>
      <c r="AQ100" s="106">
        <v>0.5652363829</v>
      </c>
      <c r="AR100" s="106">
        <v>0.78253545999999996</v>
      </c>
      <c r="AS100" s="106">
        <v>0.33927322669999999</v>
      </c>
      <c r="AT100" s="106">
        <v>1.8049221042000001</v>
      </c>
      <c r="AU100" s="104" t="s">
        <v>28</v>
      </c>
      <c r="AV100" s="104" t="s">
        <v>28</v>
      </c>
      <c r="AW100" s="104" t="s">
        <v>28</v>
      </c>
      <c r="AX100" s="104" t="s">
        <v>28</v>
      </c>
      <c r="AY100" s="104" t="s">
        <v>28</v>
      </c>
      <c r="AZ100" s="104" t="s">
        <v>28</v>
      </c>
      <c r="BA100" s="104" t="s">
        <v>28</v>
      </c>
      <c r="BB100" s="104" t="s">
        <v>28</v>
      </c>
      <c r="BC100" s="110" t="s">
        <v>28</v>
      </c>
      <c r="BD100" s="111">
        <v>11</v>
      </c>
      <c r="BE100" s="111">
        <v>11</v>
      </c>
      <c r="BF100" s="111">
        <v>18</v>
      </c>
    </row>
    <row r="101" spans="1:93" x14ac:dyDescent="0.3">
      <c r="A101" s="10"/>
      <c r="B101" t="s">
        <v>152</v>
      </c>
      <c r="C101" s="104">
        <v>7</v>
      </c>
      <c r="D101" s="118">
        <v>1467</v>
      </c>
      <c r="E101" s="116">
        <v>0.48842153770000002</v>
      </c>
      <c r="F101" s="106">
        <v>0.23229246049999999</v>
      </c>
      <c r="G101" s="106">
        <v>1.0269622956</v>
      </c>
      <c r="H101" s="106">
        <v>1.8027027599999999E-2</v>
      </c>
      <c r="I101" s="107">
        <v>0.47716428080000001</v>
      </c>
      <c r="J101" s="106">
        <v>0.22748040010000001</v>
      </c>
      <c r="K101" s="106">
        <v>1.0009027185999999</v>
      </c>
      <c r="L101" s="106">
        <v>0.40787789079999998</v>
      </c>
      <c r="M101" s="106">
        <v>0.1939860377</v>
      </c>
      <c r="N101" s="106">
        <v>0.85761004110000005</v>
      </c>
      <c r="O101" s="118">
        <v>7</v>
      </c>
      <c r="P101" s="118">
        <v>2013</v>
      </c>
      <c r="Q101" s="116">
        <v>0.34580318580000002</v>
      </c>
      <c r="R101" s="106">
        <v>0.16450906879999999</v>
      </c>
      <c r="S101" s="106">
        <v>0.72688906580000001</v>
      </c>
      <c r="T101" s="106">
        <v>4.2338732E-3</v>
      </c>
      <c r="U101" s="107">
        <v>0.34773969199999999</v>
      </c>
      <c r="V101" s="106">
        <v>0.16577930799999999</v>
      </c>
      <c r="W101" s="106">
        <v>0.72942090820000005</v>
      </c>
      <c r="X101" s="106">
        <v>0.33819743159999999</v>
      </c>
      <c r="Y101" s="106">
        <v>0.16089078070000001</v>
      </c>
      <c r="Z101" s="106">
        <v>0.71090153359999997</v>
      </c>
      <c r="AA101" s="118">
        <v>11</v>
      </c>
      <c r="AB101" s="118">
        <v>2530</v>
      </c>
      <c r="AC101" s="116">
        <v>0.43621592040000001</v>
      </c>
      <c r="AD101" s="106">
        <v>0.24102459640000001</v>
      </c>
      <c r="AE101" s="106">
        <v>0.78948095780000005</v>
      </c>
      <c r="AF101" s="106">
        <v>4.8104862000000002E-3</v>
      </c>
      <c r="AG101" s="107">
        <v>0.43478260870000002</v>
      </c>
      <c r="AH101" s="106">
        <v>0.240782679</v>
      </c>
      <c r="AI101" s="106">
        <v>0.78508934949999998</v>
      </c>
      <c r="AJ101" s="106">
        <v>0.42596913489999999</v>
      </c>
      <c r="AK101" s="106">
        <v>0.23536288799999999</v>
      </c>
      <c r="AL101" s="106">
        <v>0.77093591709999998</v>
      </c>
      <c r="AM101" s="106">
        <v>0.63094984269999999</v>
      </c>
      <c r="AN101" s="106">
        <v>1.2614572055</v>
      </c>
      <c r="AO101" s="106">
        <v>0.48901103769999998</v>
      </c>
      <c r="AP101" s="106">
        <v>3.2540661835</v>
      </c>
      <c r="AQ101" s="106">
        <v>0.51827162530000004</v>
      </c>
      <c r="AR101" s="106">
        <v>0.70800150910000004</v>
      </c>
      <c r="AS101" s="106">
        <v>0.24833978809999999</v>
      </c>
      <c r="AT101" s="106">
        <v>2.018468892</v>
      </c>
      <c r="AU101" s="104" t="s">
        <v>28</v>
      </c>
      <c r="AV101" s="104">
        <v>2</v>
      </c>
      <c r="AW101" s="104">
        <v>3</v>
      </c>
      <c r="AX101" s="104" t="s">
        <v>28</v>
      </c>
      <c r="AY101" s="104" t="s">
        <v>28</v>
      </c>
      <c r="AZ101" s="104" t="s">
        <v>28</v>
      </c>
      <c r="BA101" s="104" t="s">
        <v>28</v>
      </c>
      <c r="BB101" s="104" t="s">
        <v>28</v>
      </c>
      <c r="BC101" s="110" t="s">
        <v>231</v>
      </c>
      <c r="BD101" s="111">
        <v>7</v>
      </c>
      <c r="BE101" s="111">
        <v>7</v>
      </c>
      <c r="BF101" s="111">
        <v>11</v>
      </c>
    </row>
    <row r="102" spans="1:93" x14ac:dyDescent="0.3">
      <c r="A102" s="10"/>
      <c r="B102" t="s">
        <v>153</v>
      </c>
      <c r="C102" s="104">
        <v>22</v>
      </c>
      <c r="D102" s="118">
        <v>1361</v>
      </c>
      <c r="E102" s="116">
        <v>1.7124585968999999</v>
      </c>
      <c r="F102" s="106">
        <v>1.1228689031000001</v>
      </c>
      <c r="G102" s="106">
        <v>2.6116267342000001</v>
      </c>
      <c r="H102" s="106">
        <v>9.6664509499999995E-2</v>
      </c>
      <c r="I102" s="107">
        <v>1.6164584864</v>
      </c>
      <c r="J102" s="106">
        <v>1.0643581177999999</v>
      </c>
      <c r="K102" s="106">
        <v>2.4549425560999998</v>
      </c>
      <c r="L102" s="106">
        <v>1.4300638826000001</v>
      </c>
      <c r="M102" s="106">
        <v>0.93770107260000002</v>
      </c>
      <c r="N102" s="106">
        <v>2.1809537900999998</v>
      </c>
      <c r="O102" s="118">
        <v>19</v>
      </c>
      <c r="P102" s="118">
        <v>1759</v>
      </c>
      <c r="Q102" s="116">
        <v>1.1450223321999999</v>
      </c>
      <c r="R102" s="106">
        <v>0.72782591330000002</v>
      </c>
      <c r="S102" s="106">
        <v>1.8013595248000001</v>
      </c>
      <c r="T102" s="106">
        <v>0.62443164829999998</v>
      </c>
      <c r="U102" s="107">
        <v>1.0801591814</v>
      </c>
      <c r="V102" s="106">
        <v>0.68898336260000004</v>
      </c>
      <c r="W102" s="106">
        <v>1.6934282022</v>
      </c>
      <c r="X102" s="106">
        <v>1.1198381849000001</v>
      </c>
      <c r="Y102" s="106">
        <v>0.71181777570000004</v>
      </c>
      <c r="Z102" s="106">
        <v>1.7617395955999999</v>
      </c>
      <c r="AA102" s="118">
        <v>21</v>
      </c>
      <c r="AB102" s="118">
        <v>2153</v>
      </c>
      <c r="AC102" s="116">
        <v>1.0345782482000001</v>
      </c>
      <c r="AD102" s="106">
        <v>0.67240038089999998</v>
      </c>
      <c r="AE102" s="106">
        <v>1.5918375153</v>
      </c>
      <c r="AF102" s="106">
        <v>0.96291014789999996</v>
      </c>
      <c r="AG102" s="107">
        <v>0.97538318629999998</v>
      </c>
      <c r="AH102" s="106">
        <v>0.63595715819999998</v>
      </c>
      <c r="AI102" s="106">
        <v>1.4959692612</v>
      </c>
      <c r="AJ102" s="106">
        <v>1.0102758306999999</v>
      </c>
      <c r="AK102" s="106">
        <v>0.65660558260000002</v>
      </c>
      <c r="AL102" s="106">
        <v>1.5544449838000001</v>
      </c>
      <c r="AM102" s="106">
        <v>0.74870401639999995</v>
      </c>
      <c r="AN102" s="106">
        <v>0.90354416589999997</v>
      </c>
      <c r="AO102" s="106">
        <v>0.48577818610000001</v>
      </c>
      <c r="AP102" s="106">
        <v>1.6805860846</v>
      </c>
      <c r="AQ102" s="106">
        <v>0.19872563839999999</v>
      </c>
      <c r="AR102" s="106">
        <v>0.66864234509999998</v>
      </c>
      <c r="AS102" s="106">
        <v>0.3619161776</v>
      </c>
      <c r="AT102" s="106">
        <v>1.2353208099999999</v>
      </c>
      <c r="AU102" s="104" t="s">
        <v>28</v>
      </c>
      <c r="AV102" s="104" t="s">
        <v>28</v>
      </c>
      <c r="AW102" s="104" t="s">
        <v>28</v>
      </c>
      <c r="AX102" s="104" t="s">
        <v>28</v>
      </c>
      <c r="AY102" s="104" t="s">
        <v>28</v>
      </c>
      <c r="AZ102" s="104" t="s">
        <v>28</v>
      </c>
      <c r="BA102" s="104" t="s">
        <v>28</v>
      </c>
      <c r="BB102" s="104" t="s">
        <v>28</v>
      </c>
      <c r="BC102" s="110" t="s">
        <v>28</v>
      </c>
      <c r="BD102" s="111">
        <v>22</v>
      </c>
      <c r="BE102" s="111">
        <v>19</v>
      </c>
      <c r="BF102" s="111">
        <v>21</v>
      </c>
    </row>
    <row r="103" spans="1:93" x14ac:dyDescent="0.3">
      <c r="A103" s="10"/>
      <c r="B103" t="s">
        <v>110</v>
      </c>
      <c r="C103" s="104">
        <v>24</v>
      </c>
      <c r="D103" s="118">
        <v>2562</v>
      </c>
      <c r="E103" s="116">
        <v>0.91209299470000005</v>
      </c>
      <c r="F103" s="106">
        <v>0.60868886889999996</v>
      </c>
      <c r="G103" s="106">
        <v>1.3667304817000001</v>
      </c>
      <c r="H103" s="106">
        <v>0.18708605419999999</v>
      </c>
      <c r="I103" s="107">
        <v>0.93676814990000001</v>
      </c>
      <c r="J103" s="106">
        <v>0.62788676509999997</v>
      </c>
      <c r="K103" s="106">
        <v>1.3976000378</v>
      </c>
      <c r="L103" s="106">
        <v>0.76168337829999999</v>
      </c>
      <c r="M103" s="106">
        <v>0.50831241620000001</v>
      </c>
      <c r="N103" s="106">
        <v>1.1413484113000001</v>
      </c>
      <c r="O103" s="118">
        <v>23</v>
      </c>
      <c r="P103" s="118">
        <v>3285</v>
      </c>
      <c r="Q103" s="116">
        <v>0.67481076689999997</v>
      </c>
      <c r="R103" s="106">
        <v>0.44673406589999998</v>
      </c>
      <c r="S103" s="106">
        <v>1.0193303036000001</v>
      </c>
      <c r="T103" s="106">
        <v>4.8306009699999999E-2</v>
      </c>
      <c r="U103" s="107">
        <v>0.70015220700000003</v>
      </c>
      <c r="V103" s="106">
        <v>0.46526959330000001</v>
      </c>
      <c r="W103" s="106">
        <v>1.0536108957000001</v>
      </c>
      <c r="X103" s="106">
        <v>0.65996866880000005</v>
      </c>
      <c r="Y103" s="106">
        <v>0.4369083916</v>
      </c>
      <c r="Z103" s="106">
        <v>0.99691068449999998</v>
      </c>
      <c r="AA103" s="118">
        <v>28</v>
      </c>
      <c r="AB103" s="118">
        <v>3607</v>
      </c>
      <c r="AC103" s="116">
        <v>0.75131160919999995</v>
      </c>
      <c r="AD103" s="106">
        <v>0.51686468360000004</v>
      </c>
      <c r="AE103" s="106">
        <v>1.0921023472</v>
      </c>
      <c r="AF103" s="106">
        <v>0.1046207217</v>
      </c>
      <c r="AG103" s="107">
        <v>0.77626836710000002</v>
      </c>
      <c r="AH103" s="106">
        <v>0.53598164550000005</v>
      </c>
      <c r="AI103" s="106">
        <v>1.124278383</v>
      </c>
      <c r="AJ103" s="106">
        <v>0.73366317290000005</v>
      </c>
      <c r="AK103" s="106">
        <v>0.5047234451</v>
      </c>
      <c r="AL103" s="106">
        <v>1.0664486790000001</v>
      </c>
      <c r="AM103" s="106">
        <v>0.70275435789999996</v>
      </c>
      <c r="AN103" s="106">
        <v>1.1133663629999999</v>
      </c>
      <c r="AO103" s="106">
        <v>0.64135705070000004</v>
      </c>
      <c r="AP103" s="106">
        <v>1.9327528355000001</v>
      </c>
      <c r="AQ103" s="106">
        <v>0.30178968140000001</v>
      </c>
      <c r="AR103" s="106">
        <v>0.73984864569999997</v>
      </c>
      <c r="AS103" s="106">
        <v>0.41760483349999999</v>
      </c>
      <c r="AT103" s="106">
        <v>1.3107511565000001</v>
      </c>
      <c r="AU103" s="104" t="s">
        <v>28</v>
      </c>
      <c r="AV103" s="104" t="s">
        <v>28</v>
      </c>
      <c r="AW103" s="104" t="s">
        <v>28</v>
      </c>
      <c r="AX103" s="104" t="s">
        <v>28</v>
      </c>
      <c r="AY103" s="104" t="s">
        <v>28</v>
      </c>
      <c r="AZ103" s="104" t="s">
        <v>28</v>
      </c>
      <c r="BA103" s="104" t="s">
        <v>28</v>
      </c>
      <c r="BB103" s="104" t="s">
        <v>28</v>
      </c>
      <c r="BC103" s="110" t="s">
        <v>28</v>
      </c>
      <c r="BD103" s="111">
        <v>24</v>
      </c>
      <c r="BE103" s="111">
        <v>23</v>
      </c>
      <c r="BF103" s="111">
        <v>28</v>
      </c>
    </row>
    <row r="104" spans="1:93" x14ac:dyDescent="0.3">
      <c r="A104" s="10"/>
      <c r="B104" t="s">
        <v>111</v>
      </c>
      <c r="C104" s="104">
        <v>14</v>
      </c>
      <c r="D104" s="118">
        <v>2009</v>
      </c>
      <c r="E104" s="116">
        <v>0.68710156209999995</v>
      </c>
      <c r="F104" s="106">
        <v>0.40558519259999998</v>
      </c>
      <c r="G104" s="106">
        <v>1.1640182267000001</v>
      </c>
      <c r="H104" s="106">
        <v>3.8893971499999999E-2</v>
      </c>
      <c r="I104" s="107">
        <v>0.69686411150000005</v>
      </c>
      <c r="J104" s="106">
        <v>0.41271943220000001</v>
      </c>
      <c r="K104" s="106">
        <v>1.1766336934999999</v>
      </c>
      <c r="L104" s="106">
        <v>0.57379438510000003</v>
      </c>
      <c r="M104" s="106">
        <v>0.33870175679999998</v>
      </c>
      <c r="N104" s="106">
        <v>0.97206462540000005</v>
      </c>
      <c r="O104" s="118">
        <v>24</v>
      </c>
      <c r="P104" s="118">
        <v>2490</v>
      </c>
      <c r="Q104" s="116">
        <v>0.94820266040000001</v>
      </c>
      <c r="R104" s="106">
        <v>0.63310647129999997</v>
      </c>
      <c r="S104" s="106">
        <v>1.4201217741000001</v>
      </c>
      <c r="T104" s="106">
        <v>0.71437267299999996</v>
      </c>
      <c r="U104" s="107">
        <v>0.96385542170000005</v>
      </c>
      <c r="V104" s="106">
        <v>0.64604252699999998</v>
      </c>
      <c r="W104" s="106">
        <v>1.4380125690000001</v>
      </c>
      <c r="X104" s="106">
        <v>0.92734745529999996</v>
      </c>
      <c r="Y104" s="106">
        <v>0.61918163660000003</v>
      </c>
      <c r="Z104" s="106">
        <v>1.3888869631</v>
      </c>
      <c r="AA104" s="118">
        <v>28</v>
      </c>
      <c r="AB104" s="118">
        <v>2885</v>
      </c>
      <c r="AC104" s="116">
        <v>0.9573196558</v>
      </c>
      <c r="AD104" s="106">
        <v>0.65859817409999999</v>
      </c>
      <c r="AE104" s="106">
        <v>1.3915327424999999</v>
      </c>
      <c r="AF104" s="106">
        <v>0.7239913858</v>
      </c>
      <c r="AG104" s="107">
        <v>0.97053726169999999</v>
      </c>
      <c r="AH104" s="106">
        <v>0.67011639349999996</v>
      </c>
      <c r="AI104" s="106">
        <v>1.4056402522</v>
      </c>
      <c r="AJ104" s="106">
        <v>0.93483205570000005</v>
      </c>
      <c r="AK104" s="106">
        <v>0.64312759190000002</v>
      </c>
      <c r="AL104" s="106">
        <v>1.3588454038</v>
      </c>
      <c r="AM104" s="106">
        <v>0.97255850389999998</v>
      </c>
      <c r="AN104" s="106">
        <v>1.0096150283000001</v>
      </c>
      <c r="AO104" s="106">
        <v>0.58529264640000001</v>
      </c>
      <c r="AP104" s="106">
        <v>1.7415604169000001</v>
      </c>
      <c r="AQ104" s="106">
        <v>0.33819185270000002</v>
      </c>
      <c r="AR104" s="106">
        <v>1.3800036452</v>
      </c>
      <c r="AS104" s="106">
        <v>0.71387796240000001</v>
      </c>
      <c r="AT104" s="106">
        <v>2.6676969469</v>
      </c>
      <c r="AU104" s="104" t="s">
        <v>28</v>
      </c>
      <c r="AV104" s="104" t="s">
        <v>28</v>
      </c>
      <c r="AW104" s="104" t="s">
        <v>28</v>
      </c>
      <c r="AX104" s="104" t="s">
        <v>28</v>
      </c>
      <c r="AY104" s="104" t="s">
        <v>28</v>
      </c>
      <c r="AZ104" s="104" t="s">
        <v>28</v>
      </c>
      <c r="BA104" s="104" t="s">
        <v>28</v>
      </c>
      <c r="BB104" s="104" t="s">
        <v>28</v>
      </c>
      <c r="BC104" s="110" t="s">
        <v>28</v>
      </c>
      <c r="BD104" s="111">
        <v>14</v>
      </c>
      <c r="BE104" s="111">
        <v>24</v>
      </c>
      <c r="BF104" s="111">
        <v>28</v>
      </c>
    </row>
    <row r="105" spans="1:93" x14ac:dyDescent="0.3">
      <c r="A105" s="10"/>
      <c r="B105" s="3" t="s">
        <v>167</v>
      </c>
      <c r="C105" s="114">
        <v>0</v>
      </c>
      <c r="D105" s="117">
        <v>107</v>
      </c>
      <c r="E105" s="113">
        <v>0</v>
      </c>
      <c r="F105" s="112" t="s">
        <v>28</v>
      </c>
      <c r="G105" s="112" t="s">
        <v>28</v>
      </c>
      <c r="H105" s="112" t="s">
        <v>28</v>
      </c>
      <c r="I105" s="115">
        <v>0</v>
      </c>
      <c r="J105" s="112">
        <v>0</v>
      </c>
      <c r="K105" s="112">
        <v>0</v>
      </c>
      <c r="L105" s="112" t="s">
        <v>28</v>
      </c>
      <c r="M105" s="112" t="s">
        <v>28</v>
      </c>
      <c r="N105" s="112" t="s">
        <v>28</v>
      </c>
      <c r="O105" s="117" t="s">
        <v>28</v>
      </c>
      <c r="P105" s="117" t="s">
        <v>28</v>
      </c>
      <c r="Q105" s="113" t="s">
        <v>28</v>
      </c>
      <c r="R105" s="112" t="s">
        <v>28</v>
      </c>
      <c r="S105" s="112" t="s">
        <v>28</v>
      </c>
      <c r="T105" s="112" t="s">
        <v>28</v>
      </c>
      <c r="U105" s="115" t="s">
        <v>28</v>
      </c>
      <c r="V105" s="112" t="s">
        <v>28</v>
      </c>
      <c r="W105" s="112" t="s">
        <v>28</v>
      </c>
      <c r="X105" s="112" t="s">
        <v>28</v>
      </c>
      <c r="Y105" s="112" t="s">
        <v>28</v>
      </c>
      <c r="Z105" s="112" t="s">
        <v>28</v>
      </c>
      <c r="AA105" s="117">
        <v>0</v>
      </c>
      <c r="AB105" s="117">
        <v>109</v>
      </c>
      <c r="AC105" s="113">
        <v>0</v>
      </c>
      <c r="AD105" s="112" t="s">
        <v>28</v>
      </c>
      <c r="AE105" s="112" t="s">
        <v>28</v>
      </c>
      <c r="AF105" s="112" t="s">
        <v>28</v>
      </c>
      <c r="AG105" s="115">
        <v>0</v>
      </c>
      <c r="AH105" s="112">
        <v>0</v>
      </c>
      <c r="AI105" s="112">
        <v>0</v>
      </c>
      <c r="AJ105" s="112" t="s">
        <v>28</v>
      </c>
      <c r="AK105" s="112" t="s">
        <v>28</v>
      </c>
      <c r="AL105" s="112" t="s">
        <v>28</v>
      </c>
      <c r="AM105" s="112" t="s">
        <v>28</v>
      </c>
      <c r="AN105" s="112" t="s">
        <v>28</v>
      </c>
      <c r="AO105" s="112" t="s">
        <v>28</v>
      </c>
      <c r="AP105" s="112" t="s">
        <v>28</v>
      </c>
      <c r="AQ105" s="112" t="s">
        <v>28</v>
      </c>
      <c r="AR105" s="112" t="s">
        <v>28</v>
      </c>
      <c r="AS105" s="112" t="s">
        <v>28</v>
      </c>
      <c r="AT105" s="112" t="s">
        <v>28</v>
      </c>
      <c r="AU105" s="114" t="s">
        <v>28</v>
      </c>
      <c r="AV105" s="114" t="s">
        <v>28</v>
      </c>
      <c r="AW105" s="114" t="s">
        <v>28</v>
      </c>
      <c r="AX105" s="114" t="s">
        <v>28</v>
      </c>
      <c r="AY105" s="114" t="s">
        <v>28</v>
      </c>
      <c r="AZ105" s="114" t="s">
        <v>28</v>
      </c>
      <c r="BA105" s="114" t="s">
        <v>439</v>
      </c>
      <c r="BB105" s="114" t="s">
        <v>28</v>
      </c>
      <c r="BC105" s="108" t="s">
        <v>440</v>
      </c>
      <c r="BD105" s="109">
        <v>0</v>
      </c>
      <c r="BE105" s="109" t="s">
        <v>28</v>
      </c>
      <c r="BF105" s="109">
        <v>0</v>
      </c>
      <c r="CO105" s="4"/>
    </row>
    <row r="106" spans="1:93" x14ac:dyDescent="0.3">
      <c r="A106" s="10"/>
      <c r="B106" t="s">
        <v>115</v>
      </c>
      <c r="C106" s="104">
        <v>33</v>
      </c>
      <c r="D106" s="118">
        <v>2820</v>
      </c>
      <c r="E106" s="116">
        <v>1.2355955308</v>
      </c>
      <c r="F106" s="106">
        <v>0.87394160160000001</v>
      </c>
      <c r="G106" s="106">
        <v>1.7469088473000001</v>
      </c>
      <c r="H106" s="106">
        <v>0.85920185490000001</v>
      </c>
      <c r="I106" s="107">
        <v>1.1702127659999999</v>
      </c>
      <c r="J106" s="106">
        <v>0.83193551040000002</v>
      </c>
      <c r="K106" s="106">
        <v>1.6460385456</v>
      </c>
      <c r="L106" s="106">
        <v>1.031838402</v>
      </c>
      <c r="M106" s="106">
        <v>0.72982337909999995</v>
      </c>
      <c r="N106" s="106">
        <v>1.4588330796</v>
      </c>
      <c r="O106" s="118">
        <v>28</v>
      </c>
      <c r="P106" s="118">
        <v>3548</v>
      </c>
      <c r="Q106" s="116">
        <v>0.82458040129999999</v>
      </c>
      <c r="R106" s="106">
        <v>0.56696407630000001</v>
      </c>
      <c r="S106" s="106">
        <v>1.1992520631000001</v>
      </c>
      <c r="T106" s="106">
        <v>0.2603317295</v>
      </c>
      <c r="U106" s="107">
        <v>0.7891770011</v>
      </c>
      <c r="V106" s="106">
        <v>0.54489453080000005</v>
      </c>
      <c r="W106" s="106">
        <v>1.1429741058</v>
      </c>
      <c r="X106" s="106">
        <v>0.80644420100000003</v>
      </c>
      <c r="Y106" s="106">
        <v>0.55449400790000003</v>
      </c>
      <c r="Z106" s="106">
        <v>1.1728751622</v>
      </c>
      <c r="AA106" s="118">
        <v>44</v>
      </c>
      <c r="AB106" s="118">
        <v>4109</v>
      </c>
      <c r="AC106" s="116">
        <v>1.1163089347999999</v>
      </c>
      <c r="AD106" s="106">
        <v>0.82696066660000001</v>
      </c>
      <c r="AE106" s="106">
        <v>1.5068983184</v>
      </c>
      <c r="AF106" s="106">
        <v>0.57310252250000004</v>
      </c>
      <c r="AG106" s="107">
        <v>1.0708201508999999</v>
      </c>
      <c r="AH106" s="106">
        <v>0.79688027019999996</v>
      </c>
      <c r="AI106" s="106">
        <v>1.4389310898000001</v>
      </c>
      <c r="AJ106" s="106">
        <v>1.0900866497999999</v>
      </c>
      <c r="AK106" s="106">
        <v>0.80753522119999999</v>
      </c>
      <c r="AL106" s="106">
        <v>1.4715010230000001</v>
      </c>
      <c r="AM106" s="106">
        <v>0.21020911640000001</v>
      </c>
      <c r="AN106" s="106">
        <v>1.3537902829999999</v>
      </c>
      <c r="AO106" s="106">
        <v>0.84289780039999995</v>
      </c>
      <c r="AP106" s="106">
        <v>2.1743420486999998</v>
      </c>
      <c r="AQ106" s="106">
        <v>0.1154777922</v>
      </c>
      <c r="AR106" s="106">
        <v>0.66735463240000004</v>
      </c>
      <c r="AS106" s="106">
        <v>0.40331955600000002</v>
      </c>
      <c r="AT106" s="106">
        <v>1.1042415346000001</v>
      </c>
      <c r="AU106" s="104" t="s">
        <v>28</v>
      </c>
      <c r="AV106" s="104" t="s">
        <v>28</v>
      </c>
      <c r="AW106" s="104" t="s">
        <v>28</v>
      </c>
      <c r="AX106" s="104" t="s">
        <v>28</v>
      </c>
      <c r="AY106" s="104" t="s">
        <v>28</v>
      </c>
      <c r="AZ106" s="104" t="s">
        <v>28</v>
      </c>
      <c r="BA106" s="104" t="s">
        <v>28</v>
      </c>
      <c r="BB106" s="104" t="s">
        <v>28</v>
      </c>
      <c r="BC106" s="110" t="s">
        <v>28</v>
      </c>
      <c r="BD106" s="111">
        <v>33</v>
      </c>
      <c r="BE106" s="111">
        <v>28</v>
      </c>
      <c r="BF106" s="111">
        <v>44</v>
      </c>
    </row>
    <row r="107" spans="1:93" x14ac:dyDescent="0.3">
      <c r="A107" s="10"/>
      <c r="B107" t="s">
        <v>116</v>
      </c>
      <c r="C107" s="104">
        <v>53</v>
      </c>
      <c r="D107" s="118">
        <v>3115</v>
      </c>
      <c r="E107" s="116">
        <v>1.7859831292999999</v>
      </c>
      <c r="F107" s="106">
        <v>1.3556632722999999</v>
      </c>
      <c r="G107" s="106">
        <v>2.3528967727999999</v>
      </c>
      <c r="H107" s="106">
        <v>4.4814197999999998E-3</v>
      </c>
      <c r="I107" s="107">
        <v>1.7014446228</v>
      </c>
      <c r="J107" s="106">
        <v>1.2998591469</v>
      </c>
      <c r="K107" s="106">
        <v>2.2270980753999998</v>
      </c>
      <c r="L107" s="106">
        <v>1.4914637776999999</v>
      </c>
      <c r="M107" s="106">
        <v>1.1321062512</v>
      </c>
      <c r="N107" s="106">
        <v>1.9648899543</v>
      </c>
      <c r="O107" s="118">
        <v>87</v>
      </c>
      <c r="P107" s="118">
        <v>3696</v>
      </c>
      <c r="Q107" s="116">
        <v>2.4596255798</v>
      </c>
      <c r="R107" s="106">
        <v>1.9789272075</v>
      </c>
      <c r="S107" s="106">
        <v>3.0570897050000001</v>
      </c>
      <c r="T107" s="106">
        <v>2.542431E-15</v>
      </c>
      <c r="U107" s="107">
        <v>2.3538961038999999</v>
      </c>
      <c r="V107" s="106">
        <v>1.9077826975000001</v>
      </c>
      <c r="W107" s="106">
        <v>2.9043280847999999</v>
      </c>
      <c r="X107" s="106">
        <v>2.4055274445000001</v>
      </c>
      <c r="Y107" s="106">
        <v>1.9354017730999999</v>
      </c>
      <c r="Z107" s="106">
        <v>2.9898506691</v>
      </c>
      <c r="AA107" s="118">
        <v>71</v>
      </c>
      <c r="AB107" s="118">
        <v>4130</v>
      </c>
      <c r="AC107" s="116">
        <v>1.7829474767</v>
      </c>
      <c r="AD107" s="106">
        <v>1.4047730600999999</v>
      </c>
      <c r="AE107" s="106">
        <v>2.2629290060999998</v>
      </c>
      <c r="AF107" s="106">
        <v>5.1433377000000003E-6</v>
      </c>
      <c r="AG107" s="107">
        <v>1.7191283292999999</v>
      </c>
      <c r="AH107" s="106">
        <v>1.3623517664</v>
      </c>
      <c r="AI107" s="106">
        <v>2.1693385552</v>
      </c>
      <c r="AJ107" s="106">
        <v>1.74106574</v>
      </c>
      <c r="AK107" s="106">
        <v>1.3717747040999999</v>
      </c>
      <c r="AL107" s="106">
        <v>2.2097724223999999</v>
      </c>
      <c r="AM107" s="106">
        <v>4.42527193E-2</v>
      </c>
      <c r="AN107" s="106">
        <v>0.72488572709999999</v>
      </c>
      <c r="AO107" s="106">
        <v>0.52982431649999995</v>
      </c>
      <c r="AP107" s="106">
        <v>0.99176142160000003</v>
      </c>
      <c r="AQ107" s="106">
        <v>6.6255608499999993E-2</v>
      </c>
      <c r="AR107" s="106">
        <v>1.3771829864</v>
      </c>
      <c r="AS107" s="106">
        <v>0.97874885540000001</v>
      </c>
      <c r="AT107" s="106">
        <v>1.9378137381</v>
      </c>
      <c r="AU107" s="104">
        <v>1</v>
      </c>
      <c r="AV107" s="104">
        <v>2</v>
      </c>
      <c r="AW107" s="104">
        <v>3</v>
      </c>
      <c r="AX107" s="104" t="s">
        <v>28</v>
      </c>
      <c r="AY107" s="104" t="s">
        <v>28</v>
      </c>
      <c r="AZ107" s="104" t="s">
        <v>28</v>
      </c>
      <c r="BA107" s="104" t="s">
        <v>28</v>
      </c>
      <c r="BB107" s="104" t="s">
        <v>28</v>
      </c>
      <c r="BC107" s="110" t="s">
        <v>230</v>
      </c>
      <c r="BD107" s="111">
        <v>53</v>
      </c>
      <c r="BE107" s="111">
        <v>87</v>
      </c>
      <c r="BF107" s="111">
        <v>71</v>
      </c>
    </row>
    <row r="108" spans="1:93" x14ac:dyDescent="0.3">
      <c r="A108" s="10"/>
      <c r="B108" t="s">
        <v>117</v>
      </c>
      <c r="C108" s="104">
        <v>32</v>
      </c>
      <c r="D108" s="118">
        <v>2299</v>
      </c>
      <c r="E108" s="116">
        <v>1.4368387293</v>
      </c>
      <c r="F108" s="106">
        <v>1.0110083232</v>
      </c>
      <c r="G108" s="106">
        <v>2.0420262490000001</v>
      </c>
      <c r="H108" s="106">
        <v>0.30955940749999999</v>
      </c>
      <c r="I108" s="107">
        <v>1.3919095259000001</v>
      </c>
      <c r="J108" s="106">
        <v>0.98432476359999999</v>
      </c>
      <c r="K108" s="106">
        <v>1.9682651497000001</v>
      </c>
      <c r="L108" s="106">
        <v>1.1998953875</v>
      </c>
      <c r="M108" s="106">
        <v>0.84428697460000002</v>
      </c>
      <c r="N108" s="106">
        <v>1.7052838481000001</v>
      </c>
      <c r="O108" s="118">
        <v>38</v>
      </c>
      <c r="P108" s="118">
        <v>3136</v>
      </c>
      <c r="Q108" s="116">
        <v>1.2584150023</v>
      </c>
      <c r="R108" s="106">
        <v>0.9112129175</v>
      </c>
      <c r="S108" s="106">
        <v>1.7379124983000001</v>
      </c>
      <c r="T108" s="106">
        <v>0.20750606420000001</v>
      </c>
      <c r="U108" s="107">
        <v>1.2117346939</v>
      </c>
      <c r="V108" s="106">
        <v>0.88170726359999996</v>
      </c>
      <c r="W108" s="106">
        <v>1.6652930387</v>
      </c>
      <c r="X108" s="106">
        <v>1.2307368444</v>
      </c>
      <c r="Y108" s="106">
        <v>0.89117128180000005</v>
      </c>
      <c r="Z108" s="106">
        <v>1.6996880522</v>
      </c>
      <c r="AA108" s="118">
        <v>36</v>
      </c>
      <c r="AB108" s="118">
        <v>3697</v>
      </c>
      <c r="AC108" s="116">
        <v>1.0051596447</v>
      </c>
      <c r="AD108" s="106">
        <v>0.72203803619999996</v>
      </c>
      <c r="AE108" s="106">
        <v>1.3992973509</v>
      </c>
      <c r="AF108" s="106">
        <v>0.91214111099999995</v>
      </c>
      <c r="AG108" s="107">
        <v>0.97376251010000003</v>
      </c>
      <c r="AH108" s="106">
        <v>0.7024026256</v>
      </c>
      <c r="AI108" s="106">
        <v>1.3499571208000001</v>
      </c>
      <c r="AJ108" s="106">
        <v>0.98154827519999999</v>
      </c>
      <c r="AK108" s="106">
        <v>0.70507724100000002</v>
      </c>
      <c r="AL108" s="106">
        <v>1.3664276203000001</v>
      </c>
      <c r="AM108" s="106">
        <v>0.33397182539999998</v>
      </c>
      <c r="AN108" s="106">
        <v>0.79875052580000006</v>
      </c>
      <c r="AO108" s="106">
        <v>0.50633515740000001</v>
      </c>
      <c r="AP108" s="106">
        <v>1.2600397051000001</v>
      </c>
      <c r="AQ108" s="106">
        <v>0.58051617060000005</v>
      </c>
      <c r="AR108" s="106">
        <v>0.87582202279999999</v>
      </c>
      <c r="AS108" s="106">
        <v>0.5472523346</v>
      </c>
      <c r="AT108" s="106">
        <v>1.4016645834000001</v>
      </c>
      <c r="AU108" s="104" t="s">
        <v>28</v>
      </c>
      <c r="AV108" s="104" t="s">
        <v>28</v>
      </c>
      <c r="AW108" s="104" t="s">
        <v>28</v>
      </c>
      <c r="AX108" s="104" t="s">
        <v>28</v>
      </c>
      <c r="AY108" s="104" t="s">
        <v>28</v>
      </c>
      <c r="AZ108" s="104" t="s">
        <v>28</v>
      </c>
      <c r="BA108" s="104" t="s">
        <v>28</v>
      </c>
      <c r="BB108" s="104" t="s">
        <v>28</v>
      </c>
      <c r="BC108" s="110" t="s">
        <v>28</v>
      </c>
      <c r="BD108" s="111">
        <v>32</v>
      </c>
      <c r="BE108" s="111">
        <v>38</v>
      </c>
      <c r="BF108" s="111">
        <v>36</v>
      </c>
    </row>
    <row r="109" spans="1:93" x14ac:dyDescent="0.3">
      <c r="A109" s="10"/>
      <c r="B109" t="s">
        <v>118</v>
      </c>
      <c r="C109" s="104">
        <v>33</v>
      </c>
      <c r="D109" s="118">
        <v>1527</v>
      </c>
      <c r="E109" s="116">
        <v>2.3352221401</v>
      </c>
      <c r="F109" s="106">
        <v>1.6516582967</v>
      </c>
      <c r="G109" s="106">
        <v>3.3016892505</v>
      </c>
      <c r="H109" s="106">
        <v>1.5694609999999999E-4</v>
      </c>
      <c r="I109" s="107">
        <v>2.1611001965000001</v>
      </c>
      <c r="J109" s="106">
        <v>1.5363838503</v>
      </c>
      <c r="K109" s="106">
        <v>3.039835428</v>
      </c>
      <c r="L109" s="106">
        <v>1.9501299747</v>
      </c>
      <c r="M109" s="106">
        <v>1.3792899171999999</v>
      </c>
      <c r="N109" s="106">
        <v>2.7572208502</v>
      </c>
      <c r="O109" s="118">
        <v>44</v>
      </c>
      <c r="P109" s="118">
        <v>1964</v>
      </c>
      <c r="Q109" s="116">
        <v>2.4189764924000001</v>
      </c>
      <c r="R109" s="106">
        <v>1.7906675836999999</v>
      </c>
      <c r="S109" s="106">
        <v>3.2677462439</v>
      </c>
      <c r="T109" s="106">
        <v>2.0042005E-8</v>
      </c>
      <c r="U109" s="107">
        <v>2.2403258656</v>
      </c>
      <c r="V109" s="106">
        <v>1.6672001170999999</v>
      </c>
      <c r="W109" s="106">
        <v>3.0104724275999999</v>
      </c>
      <c r="X109" s="106">
        <v>2.3657724118000001</v>
      </c>
      <c r="Y109" s="106">
        <v>1.751282818</v>
      </c>
      <c r="Z109" s="106">
        <v>3.1958739313</v>
      </c>
      <c r="AA109" s="118">
        <v>48</v>
      </c>
      <c r="AB109" s="118">
        <v>2214</v>
      </c>
      <c r="AC109" s="116">
        <v>2.3336135509</v>
      </c>
      <c r="AD109" s="106">
        <v>1.7501331866000001</v>
      </c>
      <c r="AE109" s="106">
        <v>3.1116215879000002</v>
      </c>
      <c r="AF109" s="106">
        <v>2.0161172E-8</v>
      </c>
      <c r="AG109" s="107">
        <v>2.1680216801999999</v>
      </c>
      <c r="AH109" s="106">
        <v>1.6338164364000001</v>
      </c>
      <c r="AI109" s="106">
        <v>2.8768947973999999</v>
      </c>
      <c r="AJ109" s="106">
        <v>2.2787965752999999</v>
      </c>
      <c r="AK109" s="106">
        <v>1.7090222631</v>
      </c>
      <c r="AL109" s="106">
        <v>3.0385290722999998</v>
      </c>
      <c r="AM109" s="106">
        <v>0.86333161520000001</v>
      </c>
      <c r="AN109" s="106">
        <v>0.96471113230000005</v>
      </c>
      <c r="AO109" s="106">
        <v>0.64082786540000003</v>
      </c>
      <c r="AP109" s="106">
        <v>1.4522894821000001</v>
      </c>
      <c r="AQ109" s="106">
        <v>0.87838420969999997</v>
      </c>
      <c r="AR109" s="106">
        <v>1.0358656896</v>
      </c>
      <c r="AS109" s="106">
        <v>0.65960771439999999</v>
      </c>
      <c r="AT109" s="106">
        <v>1.6267513303000001</v>
      </c>
      <c r="AU109" s="104">
        <v>1</v>
      </c>
      <c r="AV109" s="104">
        <v>2</v>
      </c>
      <c r="AW109" s="104">
        <v>3</v>
      </c>
      <c r="AX109" s="104" t="s">
        <v>28</v>
      </c>
      <c r="AY109" s="104" t="s">
        <v>28</v>
      </c>
      <c r="AZ109" s="104" t="s">
        <v>28</v>
      </c>
      <c r="BA109" s="104" t="s">
        <v>28</v>
      </c>
      <c r="BB109" s="104" t="s">
        <v>28</v>
      </c>
      <c r="BC109" s="110" t="s">
        <v>230</v>
      </c>
      <c r="BD109" s="111">
        <v>33</v>
      </c>
      <c r="BE109" s="111">
        <v>44</v>
      </c>
      <c r="BF109" s="111">
        <v>48</v>
      </c>
      <c r="CO109" s="4"/>
    </row>
    <row r="110" spans="1:93" s="3" customFormat="1" x14ac:dyDescent="0.3">
      <c r="A110" s="10" t="s">
        <v>234</v>
      </c>
      <c r="B110" s="3" t="s">
        <v>200</v>
      </c>
      <c r="C110" s="114">
        <v>18</v>
      </c>
      <c r="D110" s="117">
        <v>3048</v>
      </c>
      <c r="E110" s="113">
        <v>0.57668318900000004</v>
      </c>
      <c r="F110" s="112">
        <v>0.3619689505</v>
      </c>
      <c r="G110" s="112">
        <v>0.91876250729999998</v>
      </c>
      <c r="H110" s="112">
        <v>2.0732989000000002E-3</v>
      </c>
      <c r="I110" s="115">
        <v>0.59055118110000004</v>
      </c>
      <c r="J110" s="112">
        <v>0.37207236490000001</v>
      </c>
      <c r="K110" s="112">
        <v>0.93731953889999997</v>
      </c>
      <c r="L110" s="112">
        <v>0.48105694560000001</v>
      </c>
      <c r="M110" s="112">
        <v>0.30194685929999998</v>
      </c>
      <c r="N110" s="112">
        <v>0.76641229349999995</v>
      </c>
      <c r="O110" s="117">
        <v>22</v>
      </c>
      <c r="P110" s="117">
        <v>4209</v>
      </c>
      <c r="Q110" s="113">
        <v>0.50650554690000005</v>
      </c>
      <c r="R110" s="112">
        <v>0.33227951709999998</v>
      </c>
      <c r="S110" s="112">
        <v>0.77208451259999999</v>
      </c>
      <c r="T110" s="112">
        <v>1.0905152000000001E-3</v>
      </c>
      <c r="U110" s="115">
        <v>0.52268947489999995</v>
      </c>
      <c r="V110" s="112">
        <v>0.34416521700000002</v>
      </c>
      <c r="W110" s="112">
        <v>0.79381725319999996</v>
      </c>
      <c r="X110" s="112">
        <v>0.49535413369999998</v>
      </c>
      <c r="Y110" s="112">
        <v>0.32496392860000001</v>
      </c>
      <c r="Z110" s="112">
        <v>0.75508601480000004</v>
      </c>
      <c r="AA110" s="117">
        <v>27</v>
      </c>
      <c r="AB110" s="117">
        <v>5270</v>
      </c>
      <c r="AC110" s="113">
        <v>0.49165585560000002</v>
      </c>
      <c r="AD110" s="112">
        <v>0.33596860919999999</v>
      </c>
      <c r="AE110" s="112">
        <v>0.71948829059999997</v>
      </c>
      <c r="AF110" s="112">
        <v>1.5875899999999999E-4</v>
      </c>
      <c r="AG110" s="115">
        <v>0.51233396580000001</v>
      </c>
      <c r="AH110" s="112">
        <v>0.35134949659999998</v>
      </c>
      <c r="AI110" s="112">
        <v>0.74707974580000003</v>
      </c>
      <c r="AJ110" s="112">
        <v>0.48010677670000002</v>
      </c>
      <c r="AK110" s="112">
        <v>0.32807664990000002</v>
      </c>
      <c r="AL110" s="112">
        <v>0.70258738939999998</v>
      </c>
      <c r="AM110" s="112">
        <v>0.9174844043</v>
      </c>
      <c r="AN110" s="112">
        <v>0.97068207559999997</v>
      </c>
      <c r="AO110" s="112">
        <v>0.5528401704</v>
      </c>
      <c r="AP110" s="112">
        <v>1.704332902</v>
      </c>
      <c r="AQ110" s="112">
        <v>0.68307360269999995</v>
      </c>
      <c r="AR110" s="112">
        <v>0.87830815350000002</v>
      </c>
      <c r="AS110" s="112">
        <v>0.47110400029999999</v>
      </c>
      <c r="AT110" s="112">
        <v>1.6374838933</v>
      </c>
      <c r="AU110" s="114">
        <v>1</v>
      </c>
      <c r="AV110" s="114">
        <v>2</v>
      </c>
      <c r="AW110" s="114">
        <v>3</v>
      </c>
      <c r="AX110" s="114" t="s">
        <v>28</v>
      </c>
      <c r="AY110" s="114" t="s">
        <v>28</v>
      </c>
      <c r="AZ110" s="114" t="s">
        <v>28</v>
      </c>
      <c r="BA110" s="114" t="s">
        <v>28</v>
      </c>
      <c r="BB110" s="114" t="s">
        <v>28</v>
      </c>
      <c r="BC110" s="108" t="s">
        <v>230</v>
      </c>
      <c r="BD110" s="109">
        <v>18</v>
      </c>
      <c r="BE110" s="109">
        <v>22</v>
      </c>
      <c r="BF110" s="109">
        <v>27</v>
      </c>
      <c r="BG110" s="43"/>
      <c r="BH110" s="43"/>
      <c r="BI110" s="43"/>
      <c r="BJ110" s="43"/>
      <c r="BK110" s="43"/>
      <c r="BL110" s="43"/>
      <c r="BM110" s="43"/>
      <c r="BN110" s="43"/>
      <c r="BO110" s="43"/>
      <c r="BP110" s="43"/>
      <c r="BQ110" s="43"/>
      <c r="BR110" s="43"/>
      <c r="BS110" s="43"/>
      <c r="BT110" s="43"/>
      <c r="BU110" s="43"/>
      <c r="BV110" s="43"/>
      <c r="BW110" s="43"/>
    </row>
    <row r="111" spans="1:93" x14ac:dyDescent="0.3">
      <c r="A111" s="10"/>
      <c r="B111" t="s">
        <v>201</v>
      </c>
      <c r="C111" s="104">
        <v>13</v>
      </c>
      <c r="D111" s="118">
        <v>1669</v>
      </c>
      <c r="E111" s="116">
        <v>0.75264842139999999</v>
      </c>
      <c r="F111" s="106">
        <v>0.43562997869999998</v>
      </c>
      <c r="G111" s="106">
        <v>1.3003688314999999</v>
      </c>
      <c r="H111" s="106">
        <v>9.5234857500000006E-2</v>
      </c>
      <c r="I111" s="107">
        <v>0.77890952670000002</v>
      </c>
      <c r="J111" s="106">
        <v>0.45227875090000003</v>
      </c>
      <c r="K111" s="106">
        <v>1.3414294822999999</v>
      </c>
      <c r="L111" s="106">
        <v>0.6278434289</v>
      </c>
      <c r="M111" s="106">
        <v>0.36339333439999999</v>
      </c>
      <c r="N111" s="106">
        <v>1.0847402355</v>
      </c>
      <c r="O111" s="118">
        <v>20</v>
      </c>
      <c r="P111" s="118">
        <v>2162</v>
      </c>
      <c r="Q111" s="116">
        <v>0.88706603650000004</v>
      </c>
      <c r="R111" s="106">
        <v>0.57027973909999996</v>
      </c>
      <c r="S111" s="106">
        <v>1.379824846</v>
      </c>
      <c r="T111" s="106">
        <v>0.52843082679999998</v>
      </c>
      <c r="U111" s="107">
        <v>0.92506938019999996</v>
      </c>
      <c r="V111" s="106">
        <v>0.59681517149999996</v>
      </c>
      <c r="W111" s="106">
        <v>1.4338666291</v>
      </c>
      <c r="X111" s="106">
        <v>0.86753606309999998</v>
      </c>
      <c r="Y111" s="106">
        <v>0.55772424970000001</v>
      </c>
      <c r="Z111" s="106">
        <v>1.3494461125999999</v>
      </c>
      <c r="AA111" s="118">
        <v>22</v>
      </c>
      <c r="AB111" s="118">
        <v>2532</v>
      </c>
      <c r="AC111" s="116">
        <v>0.82634343499999996</v>
      </c>
      <c r="AD111" s="106">
        <v>0.54235050839999999</v>
      </c>
      <c r="AE111" s="106">
        <v>1.2590445884999999</v>
      </c>
      <c r="AF111" s="106">
        <v>0.31806473530000001</v>
      </c>
      <c r="AG111" s="107">
        <v>0.86887835700000005</v>
      </c>
      <c r="AH111" s="106">
        <v>0.57211350640000003</v>
      </c>
      <c r="AI111" s="106">
        <v>1.3195801022</v>
      </c>
      <c r="AJ111" s="106">
        <v>0.80693248849999999</v>
      </c>
      <c r="AK111" s="106">
        <v>0.5296106035</v>
      </c>
      <c r="AL111" s="106">
        <v>1.2294694188999999</v>
      </c>
      <c r="AM111" s="106">
        <v>0.81847251089999995</v>
      </c>
      <c r="AN111" s="106">
        <v>0.93154669550000002</v>
      </c>
      <c r="AO111" s="106">
        <v>0.50841589730000003</v>
      </c>
      <c r="AP111" s="106">
        <v>1.7068294885999999</v>
      </c>
      <c r="AQ111" s="106">
        <v>0.64463149210000004</v>
      </c>
      <c r="AR111" s="106">
        <v>1.1785928346000001</v>
      </c>
      <c r="AS111" s="106">
        <v>0.58628713740000005</v>
      </c>
      <c r="AT111" s="106">
        <v>2.3692845728999998</v>
      </c>
      <c r="AU111" s="104" t="s">
        <v>28</v>
      </c>
      <c r="AV111" s="104" t="s">
        <v>28</v>
      </c>
      <c r="AW111" s="104" t="s">
        <v>28</v>
      </c>
      <c r="AX111" s="104" t="s">
        <v>28</v>
      </c>
      <c r="AY111" s="104" t="s">
        <v>28</v>
      </c>
      <c r="AZ111" s="104" t="s">
        <v>28</v>
      </c>
      <c r="BA111" s="104" t="s">
        <v>28</v>
      </c>
      <c r="BB111" s="104" t="s">
        <v>28</v>
      </c>
      <c r="BC111" s="110" t="s">
        <v>28</v>
      </c>
      <c r="BD111" s="111">
        <v>13</v>
      </c>
      <c r="BE111" s="111">
        <v>20</v>
      </c>
      <c r="BF111" s="111">
        <v>22</v>
      </c>
    </row>
    <row r="112" spans="1:93" x14ac:dyDescent="0.3">
      <c r="A112" s="10"/>
      <c r="B112" t="s">
        <v>202</v>
      </c>
      <c r="C112" s="104">
        <v>17</v>
      </c>
      <c r="D112" s="118">
        <v>2314</v>
      </c>
      <c r="E112" s="116">
        <v>0.73470674920000001</v>
      </c>
      <c r="F112" s="106">
        <v>0.45505716029999999</v>
      </c>
      <c r="G112" s="106">
        <v>1.1862114354</v>
      </c>
      <c r="H112" s="106">
        <v>4.5166704000000002E-2</v>
      </c>
      <c r="I112" s="107">
        <v>0.73465859980000003</v>
      </c>
      <c r="J112" s="106">
        <v>0.4567082623</v>
      </c>
      <c r="K112" s="106">
        <v>1.1817681065000001</v>
      </c>
      <c r="L112" s="106">
        <v>0.61287686450000001</v>
      </c>
      <c r="M112" s="106">
        <v>0.37959907939999998</v>
      </c>
      <c r="N112" s="106">
        <v>0.98951254499999997</v>
      </c>
      <c r="O112" s="118">
        <v>14</v>
      </c>
      <c r="P112" s="118">
        <v>3021</v>
      </c>
      <c r="Q112" s="116">
        <v>0.45734713310000003</v>
      </c>
      <c r="R112" s="106">
        <v>0.27006057490000002</v>
      </c>
      <c r="S112" s="106">
        <v>0.77451660700000002</v>
      </c>
      <c r="T112" s="106">
        <v>2.7584411E-3</v>
      </c>
      <c r="U112" s="107">
        <v>0.46342270769999999</v>
      </c>
      <c r="V112" s="106">
        <v>0.27446320400000002</v>
      </c>
      <c r="W112" s="106">
        <v>0.78247503819999997</v>
      </c>
      <c r="X112" s="106">
        <v>0.44727800969999998</v>
      </c>
      <c r="Y112" s="106">
        <v>0.26411482159999999</v>
      </c>
      <c r="Z112" s="106">
        <v>0.7574645633</v>
      </c>
      <c r="AA112" s="118">
        <v>28</v>
      </c>
      <c r="AB112" s="118">
        <v>3558</v>
      </c>
      <c r="AC112" s="116">
        <v>0.78000517709999995</v>
      </c>
      <c r="AD112" s="106">
        <v>0.53660018300000001</v>
      </c>
      <c r="AE112" s="106">
        <v>1.1338201057999999</v>
      </c>
      <c r="AF112" s="106">
        <v>0.1537448028</v>
      </c>
      <c r="AG112" s="107">
        <v>0.78695896570000001</v>
      </c>
      <c r="AH112" s="106">
        <v>0.54336306779999999</v>
      </c>
      <c r="AI112" s="106">
        <v>1.1397616997</v>
      </c>
      <c r="AJ112" s="106">
        <v>0.76168272400000003</v>
      </c>
      <c r="AK112" s="106">
        <v>0.52399535429999999</v>
      </c>
      <c r="AL112" s="106">
        <v>1.1071864804</v>
      </c>
      <c r="AM112" s="106">
        <v>0.1028998075</v>
      </c>
      <c r="AN112" s="106">
        <v>1.7054992163</v>
      </c>
      <c r="AO112" s="106">
        <v>0.89790234420000004</v>
      </c>
      <c r="AP112" s="106">
        <v>3.2394698550999999</v>
      </c>
      <c r="AQ112" s="106">
        <v>0.189034285</v>
      </c>
      <c r="AR112" s="106">
        <v>0.62248935859999999</v>
      </c>
      <c r="AS112" s="106">
        <v>0.30685150309999998</v>
      </c>
      <c r="AT112" s="106">
        <v>1.2628030095</v>
      </c>
      <c r="AU112" s="104" t="s">
        <v>28</v>
      </c>
      <c r="AV112" s="104">
        <v>2</v>
      </c>
      <c r="AW112" s="104" t="s">
        <v>28</v>
      </c>
      <c r="AX112" s="104" t="s">
        <v>28</v>
      </c>
      <c r="AY112" s="104" t="s">
        <v>28</v>
      </c>
      <c r="AZ112" s="104" t="s">
        <v>28</v>
      </c>
      <c r="BA112" s="104" t="s">
        <v>28</v>
      </c>
      <c r="BB112" s="104" t="s">
        <v>28</v>
      </c>
      <c r="BC112" s="110">
        <v>-2</v>
      </c>
      <c r="BD112" s="111">
        <v>17</v>
      </c>
      <c r="BE112" s="111">
        <v>14</v>
      </c>
      <c r="BF112" s="111">
        <v>28</v>
      </c>
    </row>
    <row r="113" spans="1:93" x14ac:dyDescent="0.3">
      <c r="A113" s="10"/>
      <c r="B113" t="s">
        <v>203</v>
      </c>
      <c r="C113" s="104">
        <v>60</v>
      </c>
      <c r="D113" s="118">
        <v>2719</v>
      </c>
      <c r="E113" s="116">
        <v>2.2288079479</v>
      </c>
      <c r="F113" s="106">
        <v>1.7187925085</v>
      </c>
      <c r="G113" s="106">
        <v>2.8901597162999999</v>
      </c>
      <c r="H113" s="106">
        <v>2.9003493000000001E-6</v>
      </c>
      <c r="I113" s="107">
        <v>2.2066936373999999</v>
      </c>
      <c r="J113" s="106">
        <v>1.7133748829</v>
      </c>
      <c r="K113" s="106">
        <v>2.8420498384999999</v>
      </c>
      <c r="L113" s="106">
        <v>1.8592245521999999</v>
      </c>
      <c r="M113" s="106">
        <v>1.4337804362</v>
      </c>
      <c r="N113" s="106">
        <v>2.4109102399000002</v>
      </c>
      <c r="O113" s="118">
        <v>59</v>
      </c>
      <c r="P113" s="118">
        <v>3711</v>
      </c>
      <c r="Q113" s="116">
        <v>1.5749167716000001</v>
      </c>
      <c r="R113" s="106">
        <v>1.2129268087</v>
      </c>
      <c r="S113" s="106">
        <v>2.0449402385000002</v>
      </c>
      <c r="T113" s="106">
        <v>1.1887534E-3</v>
      </c>
      <c r="U113" s="107">
        <v>1.5898679601000001</v>
      </c>
      <c r="V113" s="106">
        <v>1.2318109358</v>
      </c>
      <c r="W113" s="106">
        <v>2.0520033205999999</v>
      </c>
      <c r="X113" s="106">
        <v>1.5402428223</v>
      </c>
      <c r="Y113" s="106">
        <v>1.1862225640999999</v>
      </c>
      <c r="Z113" s="106">
        <v>1.999918079</v>
      </c>
      <c r="AA113" s="118">
        <v>95</v>
      </c>
      <c r="AB113" s="118">
        <v>4310</v>
      </c>
      <c r="AC113" s="116">
        <v>2.2013512036999998</v>
      </c>
      <c r="AD113" s="106">
        <v>1.7885060819</v>
      </c>
      <c r="AE113" s="106">
        <v>2.7094943489999999</v>
      </c>
      <c r="AF113" s="106">
        <v>5.1191950000000002E-13</v>
      </c>
      <c r="AG113" s="107">
        <v>2.2041763341</v>
      </c>
      <c r="AH113" s="106">
        <v>1.802664472</v>
      </c>
      <c r="AI113" s="106">
        <v>2.6951179142999999</v>
      </c>
      <c r="AJ113" s="106">
        <v>2.1496410930000001</v>
      </c>
      <c r="AK113" s="106">
        <v>1.7464937726</v>
      </c>
      <c r="AL113" s="106">
        <v>2.6458478700999999</v>
      </c>
      <c r="AM113" s="106">
        <v>4.3363403199999997E-2</v>
      </c>
      <c r="AN113" s="106">
        <v>1.3977571662999999</v>
      </c>
      <c r="AO113" s="106">
        <v>1.0100335672</v>
      </c>
      <c r="AP113" s="106">
        <v>1.9343169962</v>
      </c>
      <c r="AQ113" s="106">
        <v>5.82227118E-2</v>
      </c>
      <c r="AR113" s="106">
        <v>0.70661842939999997</v>
      </c>
      <c r="AS113" s="106">
        <v>0.49330870640000002</v>
      </c>
      <c r="AT113" s="106">
        <v>1.0121645904000001</v>
      </c>
      <c r="AU113" s="104">
        <v>1</v>
      </c>
      <c r="AV113" s="104">
        <v>2</v>
      </c>
      <c r="AW113" s="104">
        <v>3</v>
      </c>
      <c r="AX113" s="104" t="s">
        <v>28</v>
      </c>
      <c r="AY113" s="104" t="s">
        <v>229</v>
      </c>
      <c r="AZ113" s="104" t="s">
        <v>28</v>
      </c>
      <c r="BA113" s="104" t="s">
        <v>28</v>
      </c>
      <c r="BB113" s="104" t="s">
        <v>28</v>
      </c>
      <c r="BC113" s="110" t="s">
        <v>232</v>
      </c>
      <c r="BD113" s="111">
        <v>60</v>
      </c>
      <c r="BE113" s="111">
        <v>59</v>
      </c>
      <c r="BF113" s="111">
        <v>95</v>
      </c>
      <c r="BQ113" s="52"/>
      <c r="CO113" s="4"/>
    </row>
    <row r="114" spans="1:93" s="3" customFormat="1" x14ac:dyDescent="0.3">
      <c r="A114" s="10"/>
      <c r="B114" s="3" t="s">
        <v>119</v>
      </c>
      <c r="C114" s="114">
        <v>32</v>
      </c>
      <c r="D114" s="117">
        <v>3520</v>
      </c>
      <c r="E114" s="113">
        <v>0.84974147519999998</v>
      </c>
      <c r="F114" s="112">
        <v>0.59790103409999995</v>
      </c>
      <c r="G114" s="112">
        <v>1.2076590163000001</v>
      </c>
      <c r="H114" s="112">
        <v>5.5005341200000002E-2</v>
      </c>
      <c r="I114" s="115">
        <v>0.90909090910000001</v>
      </c>
      <c r="J114" s="112">
        <v>0.64288711119999997</v>
      </c>
      <c r="K114" s="112">
        <v>1.2855231759000001</v>
      </c>
      <c r="L114" s="112">
        <v>0.70883640520000002</v>
      </c>
      <c r="M114" s="112">
        <v>0.49875642419999999</v>
      </c>
      <c r="N114" s="112">
        <v>1.0074036642999999</v>
      </c>
      <c r="O114" s="117">
        <v>38</v>
      </c>
      <c r="P114" s="117">
        <v>5006</v>
      </c>
      <c r="Q114" s="113">
        <v>0.70340025920000004</v>
      </c>
      <c r="R114" s="112">
        <v>0.50934013050000004</v>
      </c>
      <c r="S114" s="112">
        <v>0.97139788329999999</v>
      </c>
      <c r="T114" s="112">
        <v>2.31274281E-2</v>
      </c>
      <c r="U114" s="115">
        <v>0.75908909309999995</v>
      </c>
      <c r="V114" s="112">
        <v>0.55234398299999998</v>
      </c>
      <c r="W114" s="112">
        <v>1.04321993</v>
      </c>
      <c r="X114" s="112">
        <v>0.6879139393</v>
      </c>
      <c r="Y114" s="112">
        <v>0.49812631010000002</v>
      </c>
      <c r="Z114" s="112">
        <v>0.95001122869999999</v>
      </c>
      <c r="AA114" s="117">
        <v>46</v>
      </c>
      <c r="AB114" s="117">
        <v>5721</v>
      </c>
      <c r="AC114" s="113">
        <v>0.74045532889999999</v>
      </c>
      <c r="AD114" s="112">
        <v>0.55203657100000003</v>
      </c>
      <c r="AE114" s="112">
        <v>0.99318437020000006</v>
      </c>
      <c r="AF114" s="112">
        <v>3.04439736E-2</v>
      </c>
      <c r="AG114" s="115">
        <v>0.80405523509999999</v>
      </c>
      <c r="AH114" s="112">
        <v>0.60225867359999996</v>
      </c>
      <c r="AI114" s="112">
        <v>1.0734670158999999</v>
      </c>
      <c r="AJ114" s="112">
        <v>0.72306190839999995</v>
      </c>
      <c r="AK114" s="112">
        <v>0.53906913889999997</v>
      </c>
      <c r="AL114" s="112">
        <v>0.96985430189999999</v>
      </c>
      <c r="AM114" s="112">
        <v>0.81483523830000004</v>
      </c>
      <c r="AN114" s="112">
        <v>1.0526799204999999</v>
      </c>
      <c r="AO114" s="112">
        <v>0.68501159540000001</v>
      </c>
      <c r="AP114" s="112">
        <v>1.6176879667999999</v>
      </c>
      <c r="AQ114" s="112">
        <v>0.43083858600000002</v>
      </c>
      <c r="AR114" s="112">
        <v>0.82778148380000005</v>
      </c>
      <c r="AS114" s="112">
        <v>0.51723457569999998</v>
      </c>
      <c r="AT114" s="112">
        <v>1.3247803164</v>
      </c>
      <c r="AU114" s="114" t="s">
        <v>28</v>
      </c>
      <c r="AV114" s="114" t="s">
        <v>28</v>
      </c>
      <c r="AW114" s="114" t="s">
        <v>28</v>
      </c>
      <c r="AX114" s="114" t="s">
        <v>28</v>
      </c>
      <c r="AY114" s="114" t="s">
        <v>28</v>
      </c>
      <c r="AZ114" s="114" t="s">
        <v>28</v>
      </c>
      <c r="BA114" s="114" t="s">
        <v>28</v>
      </c>
      <c r="BB114" s="114" t="s">
        <v>28</v>
      </c>
      <c r="BC114" s="108" t="s">
        <v>28</v>
      </c>
      <c r="BD114" s="109">
        <v>32</v>
      </c>
      <c r="BE114" s="109">
        <v>38</v>
      </c>
      <c r="BF114" s="109">
        <v>46</v>
      </c>
      <c r="BG114" s="43"/>
      <c r="BH114" s="43"/>
      <c r="BI114" s="43"/>
      <c r="BJ114" s="43"/>
      <c r="BK114" s="43"/>
      <c r="BL114" s="43"/>
      <c r="BM114" s="43"/>
      <c r="BN114" s="43"/>
      <c r="BO114" s="43"/>
      <c r="BP114" s="43"/>
      <c r="BQ114" s="43"/>
      <c r="BR114" s="43"/>
      <c r="BS114" s="43"/>
      <c r="BT114" s="43"/>
      <c r="BU114" s="43"/>
      <c r="BV114" s="43"/>
      <c r="BW114" s="43"/>
    </row>
    <row r="115" spans="1:93" x14ac:dyDescent="0.3">
      <c r="A115" s="10"/>
      <c r="B115" t="s">
        <v>120</v>
      </c>
      <c r="C115" s="104">
        <v>14</v>
      </c>
      <c r="D115" s="118">
        <v>1781</v>
      </c>
      <c r="E115" s="116">
        <v>0.75331552339999996</v>
      </c>
      <c r="F115" s="106">
        <v>0.44466580929999999</v>
      </c>
      <c r="G115" s="106">
        <v>1.2762039849</v>
      </c>
      <c r="H115" s="106">
        <v>8.4116626400000005E-2</v>
      </c>
      <c r="I115" s="107">
        <v>0.78607523859999995</v>
      </c>
      <c r="J115" s="106">
        <v>0.465554935</v>
      </c>
      <c r="K115" s="106">
        <v>1.3272639474000001</v>
      </c>
      <c r="L115" s="106">
        <v>0.62839991120000005</v>
      </c>
      <c r="M115" s="106">
        <v>0.37093083370000002</v>
      </c>
      <c r="N115" s="106">
        <v>1.0645824305</v>
      </c>
      <c r="O115" s="118">
        <v>24</v>
      </c>
      <c r="P115" s="118">
        <v>2324</v>
      </c>
      <c r="Q115" s="116">
        <v>0.96178318009999997</v>
      </c>
      <c r="R115" s="106">
        <v>0.64215163669999997</v>
      </c>
      <c r="S115" s="106">
        <v>1.4405116062000001</v>
      </c>
      <c r="T115" s="106">
        <v>0.76641294280000005</v>
      </c>
      <c r="U115" s="107">
        <v>1.0327022374999999</v>
      </c>
      <c r="V115" s="106">
        <v>0.69218842169999995</v>
      </c>
      <c r="W115" s="106">
        <v>1.5407277526000001</v>
      </c>
      <c r="X115" s="106">
        <v>0.94060820639999998</v>
      </c>
      <c r="Y115" s="106">
        <v>0.62801378910000005</v>
      </c>
      <c r="Z115" s="106">
        <v>1.4087967707</v>
      </c>
      <c r="AA115" s="118">
        <v>26</v>
      </c>
      <c r="AB115" s="118">
        <v>2540</v>
      </c>
      <c r="AC115" s="116">
        <v>0.95666617119999997</v>
      </c>
      <c r="AD115" s="106">
        <v>0.64906633869999997</v>
      </c>
      <c r="AE115" s="106">
        <v>1.4100410211000001</v>
      </c>
      <c r="AF115" s="106">
        <v>0.73089893979999998</v>
      </c>
      <c r="AG115" s="107">
        <v>1.0236220471999999</v>
      </c>
      <c r="AH115" s="106">
        <v>0.69695586080000005</v>
      </c>
      <c r="AI115" s="106">
        <v>1.5033980695</v>
      </c>
      <c r="AJ115" s="106">
        <v>0.93419392160000003</v>
      </c>
      <c r="AK115" s="106">
        <v>0.63381966099999998</v>
      </c>
      <c r="AL115" s="106">
        <v>1.3769189199</v>
      </c>
      <c r="AM115" s="106">
        <v>0.98496455709999997</v>
      </c>
      <c r="AN115" s="106">
        <v>0.99467966480000003</v>
      </c>
      <c r="AO115" s="106">
        <v>0.57112737930000002</v>
      </c>
      <c r="AP115" s="106">
        <v>1.7323414555000001</v>
      </c>
      <c r="AQ115" s="106">
        <v>0.4675624833</v>
      </c>
      <c r="AR115" s="106">
        <v>1.2767335203000001</v>
      </c>
      <c r="AS115" s="106">
        <v>0.66045279310000005</v>
      </c>
      <c r="AT115" s="106">
        <v>2.4680772022999999</v>
      </c>
      <c r="AU115" s="104" t="s">
        <v>28</v>
      </c>
      <c r="AV115" s="104" t="s">
        <v>28</v>
      </c>
      <c r="AW115" s="104" t="s">
        <v>28</v>
      </c>
      <c r="AX115" s="104" t="s">
        <v>28</v>
      </c>
      <c r="AY115" s="104" t="s">
        <v>28</v>
      </c>
      <c r="AZ115" s="104" t="s">
        <v>28</v>
      </c>
      <c r="BA115" s="104" t="s">
        <v>28</v>
      </c>
      <c r="BB115" s="104" t="s">
        <v>28</v>
      </c>
      <c r="BC115" s="110" t="s">
        <v>28</v>
      </c>
      <c r="BD115" s="111">
        <v>14</v>
      </c>
      <c r="BE115" s="111">
        <v>24</v>
      </c>
      <c r="BF115" s="111">
        <v>26</v>
      </c>
    </row>
    <row r="116" spans="1:93" x14ac:dyDescent="0.3">
      <c r="A116" s="10"/>
      <c r="B116" t="s">
        <v>121</v>
      </c>
      <c r="C116" s="104">
        <v>10</v>
      </c>
      <c r="D116" s="118">
        <v>1329</v>
      </c>
      <c r="E116" s="116">
        <v>0.70681335540000001</v>
      </c>
      <c r="F116" s="106">
        <v>0.3792269291</v>
      </c>
      <c r="G116" s="106">
        <v>1.3173777520000001</v>
      </c>
      <c r="H116" s="106">
        <v>9.6311007899999995E-2</v>
      </c>
      <c r="I116" s="107">
        <v>0.75244544769999999</v>
      </c>
      <c r="J116" s="106">
        <v>0.4048568173</v>
      </c>
      <c r="K116" s="106">
        <v>1.3984552751999999</v>
      </c>
      <c r="L116" s="106">
        <v>0.58960878409999995</v>
      </c>
      <c r="M116" s="106">
        <v>0.3163431008</v>
      </c>
      <c r="N116" s="106">
        <v>1.0989287181</v>
      </c>
      <c r="O116" s="118">
        <v>20</v>
      </c>
      <c r="P116" s="118">
        <v>1796</v>
      </c>
      <c r="Q116" s="116">
        <v>1.0340034732000001</v>
      </c>
      <c r="R116" s="106">
        <v>0.66471697249999995</v>
      </c>
      <c r="S116" s="106">
        <v>1.6084487488000001</v>
      </c>
      <c r="T116" s="106">
        <v>0.96046049550000001</v>
      </c>
      <c r="U116" s="107">
        <v>1.1135857461000001</v>
      </c>
      <c r="V116" s="106">
        <v>0.71843786239999996</v>
      </c>
      <c r="W116" s="106">
        <v>1.7260688486</v>
      </c>
      <c r="X116" s="106">
        <v>1.0112384709</v>
      </c>
      <c r="Y116" s="106">
        <v>0.65008231809999995</v>
      </c>
      <c r="Z116" s="106">
        <v>1.5730365471000001</v>
      </c>
      <c r="AA116" s="118">
        <v>17</v>
      </c>
      <c r="AB116" s="118">
        <v>1972</v>
      </c>
      <c r="AC116" s="116">
        <v>0.79785307589999999</v>
      </c>
      <c r="AD116" s="106">
        <v>0.49457086420000002</v>
      </c>
      <c r="AE116" s="106">
        <v>1.2871149045000001</v>
      </c>
      <c r="AF116" s="106">
        <v>0.30633146880000001</v>
      </c>
      <c r="AG116" s="107">
        <v>0.86206896550000001</v>
      </c>
      <c r="AH116" s="106">
        <v>0.53591425910000001</v>
      </c>
      <c r="AI116" s="106">
        <v>1.3867197761000001</v>
      </c>
      <c r="AJ116" s="106">
        <v>0.77911137269999997</v>
      </c>
      <c r="AK116" s="106">
        <v>0.48295331130000002</v>
      </c>
      <c r="AL116" s="106">
        <v>1.2568803584999999</v>
      </c>
      <c r="AM116" s="106">
        <v>0.43190387860000001</v>
      </c>
      <c r="AN116" s="106">
        <v>0.77161546989999996</v>
      </c>
      <c r="AO116" s="106">
        <v>0.4042057517</v>
      </c>
      <c r="AP116" s="106">
        <v>1.4729885236</v>
      </c>
      <c r="AQ116" s="106">
        <v>0.32597420189999998</v>
      </c>
      <c r="AR116" s="106">
        <v>1.4629087939000001</v>
      </c>
      <c r="AS116" s="106">
        <v>0.68477425290000005</v>
      </c>
      <c r="AT116" s="106">
        <v>3.1252666554999999</v>
      </c>
      <c r="AU116" s="104" t="s">
        <v>28</v>
      </c>
      <c r="AV116" s="104" t="s">
        <v>28</v>
      </c>
      <c r="AW116" s="104" t="s">
        <v>28</v>
      </c>
      <c r="AX116" s="104" t="s">
        <v>28</v>
      </c>
      <c r="AY116" s="104" t="s">
        <v>28</v>
      </c>
      <c r="AZ116" s="104" t="s">
        <v>28</v>
      </c>
      <c r="BA116" s="104" t="s">
        <v>28</v>
      </c>
      <c r="BB116" s="104" t="s">
        <v>28</v>
      </c>
      <c r="BC116" s="110" t="s">
        <v>28</v>
      </c>
      <c r="BD116" s="111">
        <v>10</v>
      </c>
      <c r="BE116" s="111">
        <v>20</v>
      </c>
      <c r="BF116" s="111">
        <v>17</v>
      </c>
    </row>
    <row r="117" spans="1:93" x14ac:dyDescent="0.3">
      <c r="A117" s="10"/>
      <c r="B117" t="s">
        <v>122</v>
      </c>
      <c r="C117" s="104">
        <v>13</v>
      </c>
      <c r="D117" s="118">
        <v>883</v>
      </c>
      <c r="E117" s="116">
        <v>1.4807670667999999</v>
      </c>
      <c r="F117" s="106">
        <v>0.85706246070000003</v>
      </c>
      <c r="G117" s="106">
        <v>2.5583562538</v>
      </c>
      <c r="H117" s="106">
        <v>0.44892190780000002</v>
      </c>
      <c r="I117" s="107">
        <v>1.4722536805999999</v>
      </c>
      <c r="J117" s="106">
        <v>0.85487342619999995</v>
      </c>
      <c r="K117" s="106">
        <v>2.5354992140000001</v>
      </c>
      <c r="L117" s="106">
        <v>1.2352246361999999</v>
      </c>
      <c r="M117" s="106">
        <v>0.71494341679999995</v>
      </c>
      <c r="N117" s="106">
        <v>2.1341267940000002</v>
      </c>
      <c r="O117" s="118">
        <v>6</v>
      </c>
      <c r="P117" s="118">
        <v>1264</v>
      </c>
      <c r="Q117" s="116">
        <v>0.47085424069999998</v>
      </c>
      <c r="R117" s="106">
        <v>0.2111261837</v>
      </c>
      <c r="S117" s="106">
        <v>1.0501005234</v>
      </c>
      <c r="T117" s="106">
        <v>5.8104636500000001E-2</v>
      </c>
      <c r="U117" s="107">
        <v>0.47468354429999998</v>
      </c>
      <c r="V117" s="106">
        <v>0.21325665930000001</v>
      </c>
      <c r="W117" s="106">
        <v>1.0565881881000001</v>
      </c>
      <c r="X117" s="106">
        <v>0.46048773990000003</v>
      </c>
      <c r="Y117" s="106">
        <v>0.2064779517</v>
      </c>
      <c r="Z117" s="106">
        <v>1.0269811225000001</v>
      </c>
      <c r="AA117" s="118">
        <v>21</v>
      </c>
      <c r="AB117" s="118">
        <v>1488</v>
      </c>
      <c r="AC117" s="116">
        <v>1.4179441366000001</v>
      </c>
      <c r="AD117" s="106">
        <v>0.92158852660000001</v>
      </c>
      <c r="AE117" s="106">
        <v>2.1816304308999999</v>
      </c>
      <c r="AF117" s="106">
        <v>0.13877014730000001</v>
      </c>
      <c r="AG117" s="107">
        <v>1.4112903226</v>
      </c>
      <c r="AH117" s="106">
        <v>0.92017188270000005</v>
      </c>
      <c r="AI117" s="106">
        <v>2.1645307924999999</v>
      </c>
      <c r="AJ117" s="106">
        <v>1.3846363898</v>
      </c>
      <c r="AK117" s="106">
        <v>0.8999402568</v>
      </c>
      <c r="AL117" s="106">
        <v>2.1303835644000002</v>
      </c>
      <c r="AM117" s="106">
        <v>1.72431997E-2</v>
      </c>
      <c r="AN117" s="106">
        <v>3.0114290450999999</v>
      </c>
      <c r="AO117" s="106">
        <v>1.2154627619</v>
      </c>
      <c r="AP117" s="106">
        <v>7.4611129008999999</v>
      </c>
      <c r="AQ117" s="106">
        <v>2.02607138E-2</v>
      </c>
      <c r="AR117" s="106">
        <v>0.3179799519</v>
      </c>
      <c r="AS117" s="106">
        <v>0.12086201739999999</v>
      </c>
      <c r="AT117" s="106">
        <v>0.83658416410000003</v>
      </c>
      <c r="AU117" s="104" t="s">
        <v>28</v>
      </c>
      <c r="AV117" s="104" t="s">
        <v>28</v>
      </c>
      <c r="AW117" s="104" t="s">
        <v>28</v>
      </c>
      <c r="AX117" s="104" t="s">
        <v>228</v>
      </c>
      <c r="AY117" s="104" t="s">
        <v>229</v>
      </c>
      <c r="AZ117" s="104" t="s">
        <v>28</v>
      </c>
      <c r="BA117" s="104" t="s">
        <v>28</v>
      </c>
      <c r="BB117" s="104" t="s">
        <v>28</v>
      </c>
      <c r="BC117" s="110" t="s">
        <v>446</v>
      </c>
      <c r="BD117" s="111">
        <v>13</v>
      </c>
      <c r="BE117" s="111">
        <v>6</v>
      </c>
      <c r="BF117" s="111">
        <v>21</v>
      </c>
    </row>
    <row r="118" spans="1:93" x14ac:dyDescent="0.3">
      <c r="A118" s="10"/>
      <c r="B118" t="s">
        <v>123</v>
      </c>
      <c r="C118" s="104">
        <v>61</v>
      </c>
      <c r="D118" s="118">
        <v>2460</v>
      </c>
      <c r="E118" s="116">
        <v>2.5768697993999998</v>
      </c>
      <c r="F118" s="106">
        <v>1.991168936</v>
      </c>
      <c r="G118" s="106">
        <v>3.3348541368000002</v>
      </c>
      <c r="H118" s="106">
        <v>5.9963566999999999E-9</v>
      </c>
      <c r="I118" s="107">
        <v>2.4796747966999999</v>
      </c>
      <c r="J118" s="106">
        <v>1.9293434195000001</v>
      </c>
      <c r="K118" s="106">
        <v>3.1869842535999999</v>
      </c>
      <c r="L118" s="106">
        <v>2.1495704029999998</v>
      </c>
      <c r="M118" s="106">
        <v>1.6609911037</v>
      </c>
      <c r="N118" s="106">
        <v>2.7818649404000002</v>
      </c>
      <c r="O118" s="118">
        <v>70</v>
      </c>
      <c r="P118" s="118">
        <v>3073</v>
      </c>
      <c r="Q118" s="116">
        <v>2.3437781129999999</v>
      </c>
      <c r="R118" s="106">
        <v>1.8421848507</v>
      </c>
      <c r="S118" s="106">
        <v>2.9819460522000001</v>
      </c>
      <c r="T118" s="106">
        <v>1.465252E-11</v>
      </c>
      <c r="U118" s="107">
        <v>2.277904328</v>
      </c>
      <c r="V118" s="106">
        <v>1.8021769722000001</v>
      </c>
      <c r="W118" s="106">
        <v>2.8792112027000001</v>
      </c>
      <c r="X118" s="106">
        <v>2.2921766285</v>
      </c>
      <c r="Y118" s="106">
        <v>1.8016266287</v>
      </c>
      <c r="Z118" s="106">
        <v>2.9162944266999999</v>
      </c>
      <c r="AA118" s="118">
        <v>61</v>
      </c>
      <c r="AB118" s="118">
        <v>3335</v>
      </c>
      <c r="AC118" s="116">
        <v>1.8759800439000001</v>
      </c>
      <c r="AD118" s="106">
        <v>1.4518446768</v>
      </c>
      <c r="AE118" s="106">
        <v>2.4240204075</v>
      </c>
      <c r="AF118" s="106">
        <v>3.6681453000000001E-6</v>
      </c>
      <c r="AG118" s="107">
        <v>1.8290854572999999</v>
      </c>
      <c r="AH118" s="106">
        <v>1.4231438716</v>
      </c>
      <c r="AI118" s="106">
        <v>2.3508189697000001</v>
      </c>
      <c r="AJ118" s="106">
        <v>1.8319129565000001</v>
      </c>
      <c r="AK118" s="106">
        <v>1.4177406006</v>
      </c>
      <c r="AL118" s="106">
        <v>2.3670797596000002</v>
      </c>
      <c r="AM118" s="106">
        <v>0.2037081392</v>
      </c>
      <c r="AN118" s="106">
        <v>0.80040855129999999</v>
      </c>
      <c r="AO118" s="106">
        <v>0.56783076369999996</v>
      </c>
      <c r="AP118" s="106">
        <v>1.1282478686999999</v>
      </c>
      <c r="AQ118" s="106">
        <v>0.58830419270000001</v>
      </c>
      <c r="AR118" s="106">
        <v>0.90954463959999998</v>
      </c>
      <c r="AS118" s="106">
        <v>0.64525411109999997</v>
      </c>
      <c r="AT118" s="106">
        <v>1.2820862930000001</v>
      </c>
      <c r="AU118" s="104">
        <v>1</v>
      </c>
      <c r="AV118" s="104">
        <v>2</v>
      </c>
      <c r="AW118" s="104">
        <v>3</v>
      </c>
      <c r="AX118" s="104" t="s">
        <v>28</v>
      </c>
      <c r="AY118" s="104" t="s">
        <v>28</v>
      </c>
      <c r="AZ118" s="104" t="s">
        <v>28</v>
      </c>
      <c r="BA118" s="104" t="s">
        <v>28</v>
      </c>
      <c r="BB118" s="104" t="s">
        <v>28</v>
      </c>
      <c r="BC118" s="110" t="s">
        <v>230</v>
      </c>
      <c r="BD118" s="111">
        <v>61</v>
      </c>
      <c r="BE118" s="111">
        <v>70</v>
      </c>
      <c r="BF118" s="111">
        <v>61</v>
      </c>
      <c r="BQ118" s="52"/>
      <c r="CC118" s="4"/>
      <c r="CO118" s="4"/>
    </row>
    <row r="119" spans="1:93" x14ac:dyDescent="0.3">
      <c r="A119" s="10"/>
      <c r="B119" t="s">
        <v>124</v>
      </c>
      <c r="C119" s="104">
        <v>15</v>
      </c>
      <c r="D119" s="118">
        <v>582</v>
      </c>
      <c r="E119" s="116">
        <v>2.9685442573</v>
      </c>
      <c r="F119" s="106">
        <v>1.7830354508999999</v>
      </c>
      <c r="G119" s="106">
        <v>4.9422769487</v>
      </c>
      <c r="H119" s="106">
        <v>4.8950600000000001E-4</v>
      </c>
      <c r="I119" s="107">
        <v>2.5773195875999999</v>
      </c>
      <c r="J119" s="106">
        <v>1.5537780466</v>
      </c>
      <c r="K119" s="106">
        <v>4.2751126979</v>
      </c>
      <c r="L119" s="106">
        <v>2.4762969696999999</v>
      </c>
      <c r="M119" s="106">
        <v>1.4873705429999999</v>
      </c>
      <c r="N119" s="106">
        <v>4.1227431260999996</v>
      </c>
      <c r="O119" s="118">
        <v>8</v>
      </c>
      <c r="P119" s="118">
        <v>673</v>
      </c>
      <c r="Q119" s="116">
        <v>1.3689669775</v>
      </c>
      <c r="R119" s="106">
        <v>0.68294666150000005</v>
      </c>
      <c r="S119" s="106">
        <v>2.7440950970000002</v>
      </c>
      <c r="T119" s="106">
        <v>0.41083857489999998</v>
      </c>
      <c r="U119" s="107">
        <v>1.1887072808000001</v>
      </c>
      <c r="V119" s="106">
        <v>0.59446971019999995</v>
      </c>
      <c r="W119" s="106">
        <v>2.3769503731000001</v>
      </c>
      <c r="X119" s="106">
        <v>1.3388272949</v>
      </c>
      <c r="Y119" s="106">
        <v>0.66791065559999996</v>
      </c>
      <c r="Z119" s="106">
        <v>2.6836800859999999</v>
      </c>
      <c r="AA119" s="118">
        <v>13</v>
      </c>
      <c r="AB119" s="118">
        <v>712</v>
      </c>
      <c r="AC119" s="116">
        <v>2.0646013571999999</v>
      </c>
      <c r="AD119" s="106">
        <v>1.1956327896000001</v>
      </c>
      <c r="AE119" s="106">
        <v>3.5651236745000001</v>
      </c>
      <c r="AF119" s="106">
        <v>1.18776999E-2</v>
      </c>
      <c r="AG119" s="107">
        <v>1.8258426966000001</v>
      </c>
      <c r="AH119" s="106">
        <v>1.0601871282999999</v>
      </c>
      <c r="AI119" s="106">
        <v>3.1444463567000001</v>
      </c>
      <c r="AJ119" s="106">
        <v>2.0161035234</v>
      </c>
      <c r="AK119" s="106">
        <v>1.1675471739000001</v>
      </c>
      <c r="AL119" s="106">
        <v>3.4813783185</v>
      </c>
      <c r="AM119" s="106">
        <v>0.36053093380000001</v>
      </c>
      <c r="AN119" s="106">
        <v>1.5081454784999999</v>
      </c>
      <c r="AO119" s="106">
        <v>0.62508789750000004</v>
      </c>
      <c r="AP119" s="106">
        <v>3.6386927234000002</v>
      </c>
      <c r="AQ119" s="106">
        <v>7.7068077499999998E-2</v>
      </c>
      <c r="AR119" s="106">
        <v>0.46115767819999998</v>
      </c>
      <c r="AS119" s="106">
        <v>0.1955202093</v>
      </c>
      <c r="AT119" s="106">
        <v>1.0876952567</v>
      </c>
      <c r="AU119" s="104">
        <v>1</v>
      </c>
      <c r="AV119" s="104" t="s">
        <v>28</v>
      </c>
      <c r="AW119" s="104" t="s">
        <v>28</v>
      </c>
      <c r="AX119" s="104" t="s">
        <v>28</v>
      </c>
      <c r="AY119" s="104" t="s">
        <v>28</v>
      </c>
      <c r="AZ119" s="104" t="s">
        <v>28</v>
      </c>
      <c r="BA119" s="104" t="s">
        <v>28</v>
      </c>
      <c r="BB119" s="104" t="s">
        <v>28</v>
      </c>
      <c r="BC119" s="110">
        <v>-1</v>
      </c>
      <c r="BD119" s="111">
        <v>15</v>
      </c>
      <c r="BE119" s="111">
        <v>8</v>
      </c>
      <c r="BF119" s="111">
        <v>13</v>
      </c>
      <c r="BQ119" s="52"/>
      <c r="CC119" s="4"/>
      <c r="CO119" s="4"/>
    </row>
    <row r="120" spans="1:93" s="3" customFormat="1" x14ac:dyDescent="0.3">
      <c r="A120" s="10"/>
      <c r="B120" s="3" t="s">
        <v>197</v>
      </c>
      <c r="C120" s="114">
        <v>62</v>
      </c>
      <c r="D120" s="117">
        <v>6118</v>
      </c>
      <c r="E120" s="113">
        <v>0.99864801989999996</v>
      </c>
      <c r="F120" s="112">
        <v>0.77318325440000002</v>
      </c>
      <c r="G120" s="112">
        <v>1.2898596314999999</v>
      </c>
      <c r="H120" s="112">
        <v>0.16178642130000001</v>
      </c>
      <c r="I120" s="115">
        <v>1.0134030729000001</v>
      </c>
      <c r="J120" s="112">
        <v>0.79009536260000002</v>
      </c>
      <c r="K120" s="112">
        <v>1.2998251056000001</v>
      </c>
      <c r="L120" s="112">
        <v>0.8330511022</v>
      </c>
      <c r="M120" s="112">
        <v>0.64497315310000003</v>
      </c>
      <c r="N120" s="112">
        <v>1.0759736826999999</v>
      </c>
      <c r="O120" s="117">
        <v>92</v>
      </c>
      <c r="P120" s="117">
        <v>7625</v>
      </c>
      <c r="Q120" s="113">
        <v>1.1726000862999999</v>
      </c>
      <c r="R120" s="112">
        <v>0.94875396180000005</v>
      </c>
      <c r="S120" s="112">
        <v>1.4492597846999999</v>
      </c>
      <c r="T120" s="112">
        <v>0.20506872279999999</v>
      </c>
      <c r="U120" s="115">
        <v>1.206557377</v>
      </c>
      <c r="V120" s="112">
        <v>0.983567305</v>
      </c>
      <c r="W120" s="112">
        <v>1.4801027817000001</v>
      </c>
      <c r="X120" s="112">
        <v>1.1467836897999999</v>
      </c>
      <c r="Y120" s="112">
        <v>0.92786584419999996</v>
      </c>
      <c r="Z120" s="112">
        <v>1.4173523460999999</v>
      </c>
      <c r="AA120" s="117">
        <v>93</v>
      </c>
      <c r="AB120" s="117">
        <v>8387</v>
      </c>
      <c r="AC120" s="113">
        <v>1.0804948536000001</v>
      </c>
      <c r="AD120" s="112">
        <v>0.87599418679999996</v>
      </c>
      <c r="AE120" s="112">
        <v>1.3327361600000001</v>
      </c>
      <c r="AF120" s="112">
        <v>0.6162632079</v>
      </c>
      <c r="AG120" s="115">
        <v>1.1088589484</v>
      </c>
      <c r="AH120" s="112">
        <v>0.90492131360000005</v>
      </c>
      <c r="AI120" s="112">
        <v>1.3587569979</v>
      </c>
      <c r="AJ120" s="112">
        <v>1.0551138473999999</v>
      </c>
      <c r="AK120" s="112">
        <v>0.85541693569999999</v>
      </c>
      <c r="AL120" s="112">
        <v>1.3014299629999999</v>
      </c>
      <c r="AM120" s="112">
        <v>0.57799795799999998</v>
      </c>
      <c r="AN120" s="112">
        <v>0.92145213550000005</v>
      </c>
      <c r="AO120" s="112">
        <v>0.69072529419999995</v>
      </c>
      <c r="AP120" s="112">
        <v>1.2292499568999999</v>
      </c>
      <c r="AQ120" s="112">
        <v>0.32845144129999998</v>
      </c>
      <c r="AR120" s="112">
        <v>1.1741875646</v>
      </c>
      <c r="AS120" s="112">
        <v>0.85088498769999998</v>
      </c>
      <c r="AT120" s="112">
        <v>1.6203323089999999</v>
      </c>
      <c r="AU120" s="114" t="s">
        <v>28</v>
      </c>
      <c r="AV120" s="114" t="s">
        <v>28</v>
      </c>
      <c r="AW120" s="114" t="s">
        <v>28</v>
      </c>
      <c r="AX120" s="114" t="s">
        <v>28</v>
      </c>
      <c r="AY120" s="114" t="s">
        <v>28</v>
      </c>
      <c r="AZ120" s="114" t="s">
        <v>28</v>
      </c>
      <c r="BA120" s="114" t="s">
        <v>28</v>
      </c>
      <c r="BB120" s="114" t="s">
        <v>28</v>
      </c>
      <c r="BC120" s="108" t="s">
        <v>28</v>
      </c>
      <c r="BD120" s="109">
        <v>62</v>
      </c>
      <c r="BE120" s="109">
        <v>92</v>
      </c>
      <c r="BF120" s="109">
        <v>93</v>
      </c>
      <c r="BG120" s="43"/>
      <c r="BH120" s="43"/>
      <c r="BI120" s="43"/>
      <c r="BJ120" s="43"/>
      <c r="BK120" s="43"/>
      <c r="BL120" s="43"/>
      <c r="BM120" s="43"/>
      <c r="BN120" s="43"/>
      <c r="BO120" s="43"/>
      <c r="BP120" s="43"/>
      <c r="BQ120" s="53"/>
      <c r="BR120" s="43"/>
      <c r="BS120" s="43"/>
      <c r="BT120" s="43"/>
      <c r="BU120" s="43"/>
      <c r="BV120" s="43"/>
      <c r="BW120" s="43"/>
      <c r="CC120" s="25"/>
      <c r="CO120" s="25"/>
    </row>
    <row r="121" spans="1:93" x14ac:dyDescent="0.3">
      <c r="A121" s="10"/>
      <c r="B121" t="s">
        <v>198</v>
      </c>
      <c r="C121" s="104">
        <v>36</v>
      </c>
      <c r="D121" s="118">
        <v>3568</v>
      </c>
      <c r="E121" s="116">
        <v>1.0327538700000001</v>
      </c>
      <c r="F121" s="106">
        <v>0.7410093874</v>
      </c>
      <c r="G121" s="106">
        <v>1.4393617329999999</v>
      </c>
      <c r="H121" s="106">
        <v>0.37877099860000002</v>
      </c>
      <c r="I121" s="107">
        <v>1.0089686098999999</v>
      </c>
      <c r="J121" s="106">
        <v>0.72779778780000004</v>
      </c>
      <c r="K121" s="106">
        <v>1.3987644269999999</v>
      </c>
      <c r="L121" s="106">
        <v>0.86150148250000003</v>
      </c>
      <c r="M121" s="106">
        <v>0.6181343923</v>
      </c>
      <c r="N121" s="106">
        <v>1.2006851806000001</v>
      </c>
      <c r="O121" s="118">
        <v>55</v>
      </c>
      <c r="P121" s="118">
        <v>4903</v>
      </c>
      <c r="Q121" s="116">
        <v>1.1579188490000001</v>
      </c>
      <c r="R121" s="106">
        <v>0.88384980530000001</v>
      </c>
      <c r="S121" s="106">
        <v>1.5169727399999999</v>
      </c>
      <c r="T121" s="106">
        <v>0.36681781089999999</v>
      </c>
      <c r="U121" s="107">
        <v>1.1217621864</v>
      </c>
      <c r="V121" s="106">
        <v>0.86124121220000005</v>
      </c>
      <c r="W121" s="106">
        <v>1.4610893963</v>
      </c>
      <c r="X121" s="106">
        <v>1.1324256800000001</v>
      </c>
      <c r="Y121" s="106">
        <v>0.86439064160000001</v>
      </c>
      <c r="Z121" s="106">
        <v>1.483574508</v>
      </c>
      <c r="AA121" s="118">
        <v>46</v>
      </c>
      <c r="AB121" s="118">
        <v>5358</v>
      </c>
      <c r="AC121" s="116">
        <v>0.89489377800000003</v>
      </c>
      <c r="AD121" s="106">
        <v>0.6671923434</v>
      </c>
      <c r="AE121" s="106">
        <v>1.2003058514</v>
      </c>
      <c r="AF121" s="106">
        <v>0.36815694669999999</v>
      </c>
      <c r="AG121" s="107">
        <v>0.85852930199999999</v>
      </c>
      <c r="AH121" s="106">
        <v>0.64306119289999997</v>
      </c>
      <c r="AI121" s="106">
        <v>1.1461935046</v>
      </c>
      <c r="AJ121" s="106">
        <v>0.87387257230000004</v>
      </c>
      <c r="AK121" s="106">
        <v>0.65151988289999996</v>
      </c>
      <c r="AL121" s="106">
        <v>1.1721104647</v>
      </c>
      <c r="AM121" s="106">
        <v>0.19717997239999999</v>
      </c>
      <c r="AN121" s="106">
        <v>0.77284671439999997</v>
      </c>
      <c r="AO121" s="106">
        <v>0.5224186972</v>
      </c>
      <c r="AP121" s="106">
        <v>1.1433205722999999</v>
      </c>
      <c r="AQ121" s="106">
        <v>0.59361645159999998</v>
      </c>
      <c r="AR121" s="106">
        <v>1.1211953618999999</v>
      </c>
      <c r="AS121" s="106">
        <v>0.73654291630000002</v>
      </c>
      <c r="AT121" s="106">
        <v>1.7067288432000001</v>
      </c>
      <c r="AU121" s="104" t="s">
        <v>28</v>
      </c>
      <c r="AV121" s="104" t="s">
        <v>28</v>
      </c>
      <c r="AW121" s="104" t="s">
        <v>28</v>
      </c>
      <c r="AX121" s="104" t="s">
        <v>28</v>
      </c>
      <c r="AY121" s="104" t="s">
        <v>28</v>
      </c>
      <c r="AZ121" s="104" t="s">
        <v>28</v>
      </c>
      <c r="BA121" s="104" t="s">
        <v>28</v>
      </c>
      <c r="BB121" s="104" t="s">
        <v>28</v>
      </c>
      <c r="BC121" s="110" t="s">
        <v>28</v>
      </c>
      <c r="BD121" s="111">
        <v>36</v>
      </c>
      <c r="BE121" s="111">
        <v>55</v>
      </c>
      <c r="BF121" s="111">
        <v>46</v>
      </c>
    </row>
    <row r="122" spans="1:93" x14ac:dyDescent="0.3">
      <c r="A122" s="10"/>
      <c r="B122" t="s">
        <v>199</v>
      </c>
      <c r="C122" s="104">
        <v>89</v>
      </c>
      <c r="D122" s="118">
        <v>4004</v>
      </c>
      <c r="E122" s="116">
        <v>2.2161855327</v>
      </c>
      <c r="F122" s="106">
        <v>1.7856410953999999</v>
      </c>
      <c r="G122" s="106">
        <v>2.7505405917000001</v>
      </c>
      <c r="H122" s="106">
        <v>2.4685143000000002E-8</v>
      </c>
      <c r="I122" s="107">
        <v>2.2227772228</v>
      </c>
      <c r="J122" s="106">
        <v>1.8057962828</v>
      </c>
      <c r="K122" s="106">
        <v>2.7360442752999998</v>
      </c>
      <c r="L122" s="106">
        <v>1.8486951998000001</v>
      </c>
      <c r="M122" s="106">
        <v>1.4895441166000001</v>
      </c>
      <c r="N122" s="106">
        <v>2.2944429127000001</v>
      </c>
      <c r="O122" s="118">
        <v>79</v>
      </c>
      <c r="P122" s="118">
        <v>5203</v>
      </c>
      <c r="Q122" s="116">
        <v>1.4997997950999999</v>
      </c>
      <c r="R122" s="106">
        <v>1.1946864838</v>
      </c>
      <c r="S122" s="106">
        <v>1.8828365899999999</v>
      </c>
      <c r="T122" s="106">
        <v>9.6345869999999996E-4</v>
      </c>
      <c r="U122" s="107">
        <v>1.5183547953000001</v>
      </c>
      <c r="V122" s="106">
        <v>1.2178831158000001</v>
      </c>
      <c r="W122" s="106">
        <v>1.8929577515</v>
      </c>
      <c r="X122" s="106">
        <v>1.4667796489</v>
      </c>
      <c r="Y122" s="106">
        <v>1.168383825</v>
      </c>
      <c r="Z122" s="106">
        <v>1.8413833642999999</v>
      </c>
      <c r="AA122" s="118">
        <v>85</v>
      </c>
      <c r="AB122" s="118">
        <v>5592</v>
      </c>
      <c r="AC122" s="116">
        <v>1.4938627692999999</v>
      </c>
      <c r="AD122" s="106">
        <v>1.2002099164</v>
      </c>
      <c r="AE122" s="106">
        <v>1.8593630521</v>
      </c>
      <c r="AF122" s="106">
        <v>7.2130269999999997E-4</v>
      </c>
      <c r="AG122" s="107">
        <v>1.5200286123</v>
      </c>
      <c r="AH122" s="106">
        <v>1.2289267363</v>
      </c>
      <c r="AI122" s="106">
        <v>1.8800852109999999</v>
      </c>
      <c r="AJ122" s="106">
        <v>1.458771681</v>
      </c>
      <c r="AK122" s="106">
        <v>1.1720167831999999</v>
      </c>
      <c r="AL122" s="106">
        <v>1.8156863005999999</v>
      </c>
      <c r="AM122" s="106">
        <v>0.97975221219999997</v>
      </c>
      <c r="AN122" s="106">
        <v>0.99604145440000003</v>
      </c>
      <c r="AO122" s="106">
        <v>0.73324455219999995</v>
      </c>
      <c r="AP122" s="106">
        <v>1.3530255029</v>
      </c>
      <c r="AQ122" s="106">
        <v>1.15393748E-2</v>
      </c>
      <c r="AR122" s="106">
        <v>0.67674830149999998</v>
      </c>
      <c r="AS122" s="106">
        <v>0.49986076070000002</v>
      </c>
      <c r="AT122" s="106">
        <v>0.91623167800000005</v>
      </c>
      <c r="AU122" s="104">
        <v>1</v>
      </c>
      <c r="AV122" s="104">
        <v>2</v>
      </c>
      <c r="AW122" s="104">
        <v>3</v>
      </c>
      <c r="AX122" s="104" t="s">
        <v>228</v>
      </c>
      <c r="AY122" s="104" t="s">
        <v>28</v>
      </c>
      <c r="AZ122" s="104" t="s">
        <v>28</v>
      </c>
      <c r="BA122" s="104" t="s">
        <v>28</v>
      </c>
      <c r="BB122" s="104" t="s">
        <v>28</v>
      </c>
      <c r="BC122" s="110" t="s">
        <v>442</v>
      </c>
      <c r="BD122" s="111">
        <v>89</v>
      </c>
      <c r="BE122" s="111">
        <v>79</v>
      </c>
      <c r="BF122" s="111">
        <v>85</v>
      </c>
      <c r="BQ122" s="52"/>
      <c r="CC122" s="4"/>
      <c r="CO122" s="4"/>
    </row>
    <row r="123" spans="1:93" s="3" customFormat="1" x14ac:dyDescent="0.3">
      <c r="A123" s="10"/>
      <c r="B123" s="3" t="s">
        <v>125</v>
      </c>
      <c r="C123" s="114">
        <v>50</v>
      </c>
      <c r="D123" s="117">
        <v>3220</v>
      </c>
      <c r="E123" s="113">
        <v>1.625940765</v>
      </c>
      <c r="F123" s="112">
        <v>1.2245595799</v>
      </c>
      <c r="G123" s="112">
        <v>2.1588850511</v>
      </c>
      <c r="H123" s="112">
        <v>3.5114369999999999E-2</v>
      </c>
      <c r="I123" s="115">
        <v>1.5527950311000001</v>
      </c>
      <c r="J123" s="112">
        <v>1.1768904967</v>
      </c>
      <c r="K123" s="112">
        <v>2.0487652974000001</v>
      </c>
      <c r="L123" s="112">
        <v>1.3563254713999999</v>
      </c>
      <c r="M123" s="112">
        <v>1.0215017578000001</v>
      </c>
      <c r="N123" s="112">
        <v>1.8008963472999999</v>
      </c>
      <c r="O123" s="117">
        <v>41</v>
      </c>
      <c r="P123" s="117">
        <v>4218</v>
      </c>
      <c r="Q123" s="113">
        <v>1.0066583259999999</v>
      </c>
      <c r="R123" s="112">
        <v>0.73745164679999997</v>
      </c>
      <c r="S123" s="112">
        <v>1.3741388871</v>
      </c>
      <c r="T123" s="112">
        <v>0.9216009557</v>
      </c>
      <c r="U123" s="115">
        <v>0.9720246562</v>
      </c>
      <c r="V123" s="112">
        <v>0.715717991</v>
      </c>
      <c r="W123" s="112">
        <v>1.3201176220999999</v>
      </c>
      <c r="X123" s="112">
        <v>0.98449536449999997</v>
      </c>
      <c r="Y123" s="112">
        <v>0.72121563899999996</v>
      </c>
      <c r="Z123" s="112">
        <v>1.3438853379</v>
      </c>
      <c r="AA123" s="117">
        <v>60</v>
      </c>
      <c r="AB123" s="117">
        <v>4788</v>
      </c>
      <c r="AC123" s="113">
        <v>1.3010412686999999</v>
      </c>
      <c r="AD123" s="112">
        <v>1.0048048523999999</v>
      </c>
      <c r="AE123" s="112">
        <v>1.6846140611</v>
      </c>
      <c r="AF123" s="112">
        <v>6.9369339200000005E-2</v>
      </c>
      <c r="AG123" s="115">
        <v>1.2531328320999999</v>
      </c>
      <c r="AH123" s="112">
        <v>0.97298795039999997</v>
      </c>
      <c r="AI123" s="112">
        <v>1.6139376589000001</v>
      </c>
      <c r="AJ123" s="112">
        <v>1.2704795900999999</v>
      </c>
      <c r="AK123" s="112">
        <v>0.98120181709999998</v>
      </c>
      <c r="AL123" s="112">
        <v>1.6450421929000001</v>
      </c>
      <c r="AM123" s="112">
        <v>0.20551061370000001</v>
      </c>
      <c r="AN123" s="112">
        <v>1.2924358097999999</v>
      </c>
      <c r="AO123" s="112">
        <v>0.8688235218</v>
      </c>
      <c r="AP123" s="112">
        <v>1.9225887427999999</v>
      </c>
      <c r="AQ123" s="112">
        <v>2.2869079300000001E-2</v>
      </c>
      <c r="AR123" s="112">
        <v>0.6191236161</v>
      </c>
      <c r="AS123" s="112">
        <v>0.40967298060000001</v>
      </c>
      <c r="AT123" s="112">
        <v>0.93565861090000002</v>
      </c>
      <c r="AU123" s="114" t="s">
        <v>28</v>
      </c>
      <c r="AV123" s="114" t="s">
        <v>28</v>
      </c>
      <c r="AW123" s="114" t="s">
        <v>28</v>
      </c>
      <c r="AX123" s="114" t="s">
        <v>228</v>
      </c>
      <c r="AY123" s="114" t="s">
        <v>28</v>
      </c>
      <c r="AZ123" s="114" t="s">
        <v>28</v>
      </c>
      <c r="BA123" s="114" t="s">
        <v>28</v>
      </c>
      <c r="BB123" s="114" t="s">
        <v>28</v>
      </c>
      <c r="BC123" s="108" t="s">
        <v>443</v>
      </c>
      <c r="BD123" s="109">
        <v>50</v>
      </c>
      <c r="BE123" s="109">
        <v>41</v>
      </c>
      <c r="BF123" s="109">
        <v>60</v>
      </c>
      <c r="BG123" s="43"/>
      <c r="BH123" s="43"/>
      <c r="BI123" s="43"/>
      <c r="BJ123" s="43"/>
      <c r="BK123" s="43"/>
      <c r="BL123" s="43"/>
      <c r="BM123" s="43"/>
      <c r="BN123" s="43"/>
      <c r="BO123" s="43"/>
      <c r="BP123" s="43"/>
      <c r="BQ123" s="53"/>
      <c r="BR123" s="43"/>
      <c r="BS123" s="43"/>
      <c r="BT123" s="43"/>
      <c r="BU123" s="43"/>
      <c r="BV123" s="43"/>
      <c r="BW123" s="43"/>
      <c r="CC123" s="25"/>
      <c r="CO123" s="25"/>
    </row>
    <row r="124" spans="1:93" x14ac:dyDescent="0.3">
      <c r="A124" s="10"/>
      <c r="B124" t="s">
        <v>126</v>
      </c>
      <c r="C124" s="104">
        <v>76</v>
      </c>
      <c r="D124" s="118">
        <v>2975</v>
      </c>
      <c r="E124" s="116">
        <v>2.9429593875000002</v>
      </c>
      <c r="F124" s="106">
        <v>2.3316030507000001</v>
      </c>
      <c r="G124" s="106">
        <v>3.7146159822999998</v>
      </c>
      <c r="H124" s="106">
        <v>4.051902E-14</v>
      </c>
      <c r="I124" s="107">
        <v>2.5546218487000001</v>
      </c>
      <c r="J124" s="106">
        <v>2.0402674869999999</v>
      </c>
      <c r="K124" s="106">
        <v>3.1986456832000001</v>
      </c>
      <c r="L124" s="106">
        <v>2.4549546111999998</v>
      </c>
      <c r="M124" s="106">
        <v>1.9449740574000001</v>
      </c>
      <c r="N124" s="106">
        <v>3.0986542571000002</v>
      </c>
      <c r="O124" s="118">
        <v>64</v>
      </c>
      <c r="P124" s="118">
        <v>3854</v>
      </c>
      <c r="Q124" s="116">
        <v>1.8828948545999999</v>
      </c>
      <c r="R124" s="106">
        <v>1.4641098031999999</v>
      </c>
      <c r="S124" s="106">
        <v>2.4214666315</v>
      </c>
      <c r="T124" s="106">
        <v>1.9661865000000001E-6</v>
      </c>
      <c r="U124" s="107">
        <v>1.6606123507999999</v>
      </c>
      <c r="V124" s="106">
        <v>1.2997746747000001</v>
      </c>
      <c r="W124" s="106">
        <v>2.1216241809</v>
      </c>
      <c r="X124" s="106">
        <v>1.8414403461</v>
      </c>
      <c r="Y124" s="106">
        <v>1.4318754211</v>
      </c>
      <c r="Z124" s="106">
        <v>2.3681547278999999</v>
      </c>
      <c r="AA124" s="118">
        <v>90</v>
      </c>
      <c r="AB124" s="118">
        <v>4538</v>
      </c>
      <c r="AC124" s="116">
        <v>2.2447780885999999</v>
      </c>
      <c r="AD124" s="106">
        <v>1.8134147937</v>
      </c>
      <c r="AE124" s="106">
        <v>2.7787512734000002</v>
      </c>
      <c r="AF124" s="106">
        <v>5.6585150000000001E-13</v>
      </c>
      <c r="AG124" s="107">
        <v>1.9832525342</v>
      </c>
      <c r="AH124" s="106">
        <v>1.6130710505999999</v>
      </c>
      <c r="AI124" s="106">
        <v>2.4383864634000001</v>
      </c>
      <c r="AJ124" s="106">
        <v>2.1920478729999999</v>
      </c>
      <c r="AK124" s="106">
        <v>1.7708173745</v>
      </c>
      <c r="AL124" s="106">
        <v>2.7134779377</v>
      </c>
      <c r="AM124" s="106">
        <v>0.28232064179999999</v>
      </c>
      <c r="AN124" s="106">
        <v>1.1921951368000001</v>
      </c>
      <c r="AO124" s="106">
        <v>0.86529621400000001</v>
      </c>
      <c r="AP124" s="106">
        <v>1.6425926995</v>
      </c>
      <c r="AQ124" s="106">
        <v>8.4795237999999995E-3</v>
      </c>
      <c r="AR124" s="106">
        <v>0.63979641129999998</v>
      </c>
      <c r="AS124" s="106">
        <v>0.45880376</v>
      </c>
      <c r="AT124" s="106">
        <v>0.89218852049999997</v>
      </c>
      <c r="AU124" s="104">
        <v>1</v>
      </c>
      <c r="AV124" s="104">
        <v>2</v>
      </c>
      <c r="AW124" s="104">
        <v>3</v>
      </c>
      <c r="AX124" s="104" t="s">
        <v>228</v>
      </c>
      <c r="AY124" s="104" t="s">
        <v>28</v>
      </c>
      <c r="AZ124" s="104" t="s">
        <v>28</v>
      </c>
      <c r="BA124" s="104" t="s">
        <v>28</v>
      </c>
      <c r="BB124" s="104" t="s">
        <v>28</v>
      </c>
      <c r="BC124" s="110" t="s">
        <v>442</v>
      </c>
      <c r="BD124" s="111">
        <v>76</v>
      </c>
      <c r="BE124" s="111">
        <v>64</v>
      </c>
      <c r="BF124" s="111">
        <v>90</v>
      </c>
      <c r="BQ124" s="52"/>
      <c r="CC124" s="4"/>
      <c r="CO124" s="4"/>
    </row>
    <row r="125" spans="1:93" x14ac:dyDescent="0.3">
      <c r="A125" s="10"/>
      <c r="B125" t="s">
        <v>127</v>
      </c>
      <c r="C125" s="104">
        <v>40</v>
      </c>
      <c r="D125" s="118">
        <v>1349</v>
      </c>
      <c r="E125" s="116">
        <v>3.6903917962000001</v>
      </c>
      <c r="F125" s="106">
        <v>2.6901212123999998</v>
      </c>
      <c r="G125" s="106">
        <v>5.0625940372000002</v>
      </c>
      <c r="H125" s="106">
        <v>3.1486190000000002E-12</v>
      </c>
      <c r="I125" s="107">
        <v>2.9651593773</v>
      </c>
      <c r="J125" s="106">
        <v>2.175010012</v>
      </c>
      <c r="K125" s="106">
        <v>4.0423584648000004</v>
      </c>
      <c r="L125" s="106">
        <v>3.0784469523000002</v>
      </c>
      <c r="M125" s="106">
        <v>2.2440423416000002</v>
      </c>
      <c r="N125" s="106">
        <v>4.2231091020999996</v>
      </c>
      <c r="O125" s="118">
        <v>45</v>
      </c>
      <c r="P125" s="118">
        <v>1631</v>
      </c>
      <c r="Q125" s="116">
        <v>3.4455643433000001</v>
      </c>
      <c r="R125" s="106">
        <v>2.5574355792999999</v>
      </c>
      <c r="S125" s="106">
        <v>4.6421163997999999</v>
      </c>
      <c r="T125" s="106">
        <v>1.3740859999999999E-15</v>
      </c>
      <c r="U125" s="107">
        <v>2.7590435316000002</v>
      </c>
      <c r="V125" s="106">
        <v>2.0600080548999999</v>
      </c>
      <c r="W125" s="106">
        <v>3.6952871087000001</v>
      </c>
      <c r="X125" s="106">
        <v>3.3697055263000002</v>
      </c>
      <c r="Y125" s="106">
        <v>2.5011301331000002</v>
      </c>
      <c r="Z125" s="106">
        <v>4.5399138507999997</v>
      </c>
      <c r="AA125" s="118">
        <v>60</v>
      </c>
      <c r="AB125" s="118">
        <v>1841</v>
      </c>
      <c r="AC125" s="116">
        <v>3.9479826350999998</v>
      </c>
      <c r="AD125" s="106">
        <v>3.0473920983</v>
      </c>
      <c r="AE125" s="106">
        <v>5.1147231417999999</v>
      </c>
      <c r="AF125" s="106">
        <v>1.699496E-24</v>
      </c>
      <c r="AG125" s="107">
        <v>3.2590983160999998</v>
      </c>
      <c r="AH125" s="106">
        <v>2.5305085857999998</v>
      </c>
      <c r="AI125" s="106">
        <v>4.1974652422999998</v>
      </c>
      <c r="AJ125" s="106">
        <v>3.8552438576000001</v>
      </c>
      <c r="AK125" s="106">
        <v>2.9758083442999999</v>
      </c>
      <c r="AL125" s="106">
        <v>4.9945774330999999</v>
      </c>
      <c r="AM125" s="106">
        <v>0.49005648410000002</v>
      </c>
      <c r="AN125" s="106">
        <v>1.1458159656</v>
      </c>
      <c r="AO125" s="106">
        <v>0.77848586639999995</v>
      </c>
      <c r="AP125" s="106">
        <v>1.6864715003999999</v>
      </c>
      <c r="AQ125" s="106">
        <v>0.75209424020000004</v>
      </c>
      <c r="AR125" s="106">
        <v>0.93365814079999998</v>
      </c>
      <c r="AS125" s="106">
        <v>0.60983167179999997</v>
      </c>
      <c r="AT125" s="106">
        <v>1.4294395718999999</v>
      </c>
      <c r="AU125" s="104">
        <v>1</v>
      </c>
      <c r="AV125" s="104">
        <v>2</v>
      </c>
      <c r="AW125" s="104">
        <v>3</v>
      </c>
      <c r="AX125" s="104" t="s">
        <v>28</v>
      </c>
      <c r="AY125" s="104" t="s">
        <v>28</v>
      </c>
      <c r="AZ125" s="104" t="s">
        <v>28</v>
      </c>
      <c r="BA125" s="104" t="s">
        <v>28</v>
      </c>
      <c r="BB125" s="104" t="s">
        <v>28</v>
      </c>
      <c r="BC125" s="110" t="s">
        <v>230</v>
      </c>
      <c r="BD125" s="111">
        <v>40</v>
      </c>
      <c r="BE125" s="111">
        <v>45</v>
      </c>
      <c r="BF125" s="111">
        <v>60</v>
      </c>
      <c r="BQ125" s="52"/>
      <c r="CC125" s="4"/>
      <c r="CO125" s="4"/>
    </row>
    <row r="126" spans="1:93" s="3" customFormat="1" x14ac:dyDescent="0.3">
      <c r="A126" s="10" t="s">
        <v>236</v>
      </c>
      <c r="B126" s="3" t="s">
        <v>51</v>
      </c>
      <c r="C126" s="114">
        <v>23</v>
      </c>
      <c r="D126" s="117">
        <v>4138</v>
      </c>
      <c r="E126" s="113">
        <v>0.54825373889999995</v>
      </c>
      <c r="F126" s="112">
        <v>0.36278405380000001</v>
      </c>
      <c r="G126" s="112">
        <v>0.82854292829999998</v>
      </c>
      <c r="H126" s="112">
        <v>2.0458750000000001E-4</v>
      </c>
      <c r="I126" s="115">
        <v>0.55582406959999997</v>
      </c>
      <c r="J126" s="112">
        <v>0.36935974240000002</v>
      </c>
      <c r="K126" s="112">
        <v>0.83642140949999999</v>
      </c>
      <c r="L126" s="112">
        <v>0.4573416984</v>
      </c>
      <c r="M126" s="112">
        <v>0.30262680130000003</v>
      </c>
      <c r="N126" s="112">
        <v>0.69115302469999995</v>
      </c>
      <c r="O126" s="117">
        <v>27</v>
      </c>
      <c r="P126" s="117">
        <v>5942</v>
      </c>
      <c r="Q126" s="113">
        <v>0.44580027820000001</v>
      </c>
      <c r="R126" s="112">
        <v>0.30447597300000001</v>
      </c>
      <c r="S126" s="112">
        <v>0.65272108679999996</v>
      </c>
      <c r="T126" s="112">
        <v>1.9779199999999999E-5</v>
      </c>
      <c r="U126" s="115">
        <v>0.45439246049999998</v>
      </c>
      <c r="V126" s="112">
        <v>0.3116142455</v>
      </c>
      <c r="W126" s="112">
        <v>0.66259008080000004</v>
      </c>
      <c r="X126" s="112">
        <v>0.43598537459999998</v>
      </c>
      <c r="Y126" s="112">
        <v>0.2977725175</v>
      </c>
      <c r="Z126" s="112">
        <v>0.63835053829999999</v>
      </c>
      <c r="AA126" s="117">
        <v>42</v>
      </c>
      <c r="AB126" s="117">
        <v>7458</v>
      </c>
      <c r="AC126" s="113">
        <v>0.56071292500000003</v>
      </c>
      <c r="AD126" s="112">
        <v>0.41254715380000001</v>
      </c>
      <c r="AE126" s="112">
        <v>0.76209223930000003</v>
      </c>
      <c r="AF126" s="112">
        <v>1.195186E-4</v>
      </c>
      <c r="AG126" s="115">
        <v>0.56315366050000004</v>
      </c>
      <c r="AH126" s="112">
        <v>0.41618235349999999</v>
      </c>
      <c r="AI126" s="112">
        <v>0.76202665179999995</v>
      </c>
      <c r="AJ126" s="112">
        <v>0.54754168390000002</v>
      </c>
      <c r="AK126" s="112">
        <v>0.4028563516</v>
      </c>
      <c r="AL126" s="112">
        <v>0.74419056419999996</v>
      </c>
      <c r="AM126" s="112">
        <v>0.35251216429999999</v>
      </c>
      <c r="AN126" s="112">
        <v>1.2577671044000001</v>
      </c>
      <c r="AO126" s="112">
        <v>0.77559037730000002</v>
      </c>
      <c r="AP126" s="112">
        <v>2.0397082471000001</v>
      </c>
      <c r="AQ126" s="112">
        <v>0.46597781510000003</v>
      </c>
      <c r="AR126" s="112">
        <v>0.813127657</v>
      </c>
      <c r="AS126" s="112">
        <v>0.46625934740000002</v>
      </c>
      <c r="AT126" s="112">
        <v>1.4180446788000001</v>
      </c>
      <c r="AU126" s="114">
        <v>1</v>
      </c>
      <c r="AV126" s="114">
        <v>2</v>
      </c>
      <c r="AW126" s="114">
        <v>3</v>
      </c>
      <c r="AX126" s="114" t="s">
        <v>28</v>
      </c>
      <c r="AY126" s="114" t="s">
        <v>28</v>
      </c>
      <c r="AZ126" s="114" t="s">
        <v>28</v>
      </c>
      <c r="BA126" s="114" t="s">
        <v>28</v>
      </c>
      <c r="BB126" s="114" t="s">
        <v>28</v>
      </c>
      <c r="BC126" s="108" t="s">
        <v>230</v>
      </c>
      <c r="BD126" s="109">
        <v>23</v>
      </c>
      <c r="BE126" s="109">
        <v>27</v>
      </c>
      <c r="BF126" s="109">
        <v>42</v>
      </c>
      <c r="BG126" s="43"/>
      <c r="BH126" s="43"/>
      <c r="BI126" s="43"/>
      <c r="BJ126" s="43"/>
      <c r="BK126" s="43"/>
      <c r="BL126" s="43"/>
      <c r="BM126" s="43"/>
      <c r="BN126" s="43"/>
      <c r="BO126" s="43"/>
      <c r="BP126" s="43"/>
      <c r="BQ126" s="53"/>
      <c r="BR126" s="43"/>
      <c r="BS126" s="43"/>
      <c r="BT126" s="43"/>
      <c r="BU126" s="43"/>
      <c r="BV126" s="43"/>
      <c r="BW126" s="43"/>
      <c r="CC126" s="25"/>
      <c r="CO126" s="25"/>
    </row>
    <row r="127" spans="1:93" x14ac:dyDescent="0.3">
      <c r="A127" s="10"/>
      <c r="B127" t="s">
        <v>52</v>
      </c>
      <c r="C127" s="104">
        <v>13</v>
      </c>
      <c r="D127" s="118">
        <v>2246</v>
      </c>
      <c r="E127" s="116">
        <v>0.5562758847</v>
      </c>
      <c r="F127" s="106">
        <v>0.3219685497</v>
      </c>
      <c r="G127" s="106">
        <v>0.96109654259999999</v>
      </c>
      <c r="H127" s="106">
        <v>5.9221096000000003E-3</v>
      </c>
      <c r="I127" s="107">
        <v>0.57880676760000005</v>
      </c>
      <c r="J127" s="106">
        <v>0.33608781630000001</v>
      </c>
      <c r="K127" s="106">
        <v>0.99681469540000001</v>
      </c>
      <c r="L127" s="106">
        <v>0.46403360310000002</v>
      </c>
      <c r="M127" s="106">
        <v>0.26857936910000002</v>
      </c>
      <c r="N127" s="106">
        <v>0.80172645229999995</v>
      </c>
      <c r="O127" s="118">
        <v>19</v>
      </c>
      <c r="P127" s="118">
        <v>2814</v>
      </c>
      <c r="Q127" s="116">
        <v>0.64878936139999999</v>
      </c>
      <c r="R127" s="106">
        <v>0.41240251999999999</v>
      </c>
      <c r="S127" s="106">
        <v>1.0206718317000001</v>
      </c>
      <c r="T127" s="106">
        <v>4.9096166599999998E-2</v>
      </c>
      <c r="U127" s="107">
        <v>0.67519545130000003</v>
      </c>
      <c r="V127" s="106">
        <v>0.43067581189999998</v>
      </c>
      <c r="W127" s="106">
        <v>1.0585430731000001</v>
      </c>
      <c r="X127" s="106">
        <v>0.63450537520000005</v>
      </c>
      <c r="Y127" s="106">
        <v>0.40332291380000002</v>
      </c>
      <c r="Z127" s="106">
        <v>0.99820034369999999</v>
      </c>
      <c r="AA127" s="118">
        <v>21</v>
      </c>
      <c r="AB127" s="118">
        <v>3123</v>
      </c>
      <c r="AC127" s="116">
        <v>0.65267929540000003</v>
      </c>
      <c r="AD127" s="106">
        <v>0.42419815519999998</v>
      </c>
      <c r="AE127" s="106">
        <v>1.0042246939999999</v>
      </c>
      <c r="AF127" s="106">
        <v>4.0470707600000003E-2</v>
      </c>
      <c r="AG127" s="107">
        <v>0.67243035539999996</v>
      </c>
      <c r="AH127" s="106">
        <v>0.43842963870000001</v>
      </c>
      <c r="AI127" s="106">
        <v>1.0313230288999999</v>
      </c>
      <c r="AJ127" s="106">
        <v>0.63734774869999999</v>
      </c>
      <c r="AK127" s="106">
        <v>0.41423366900000003</v>
      </c>
      <c r="AL127" s="106">
        <v>0.9806352867</v>
      </c>
      <c r="AM127" s="106">
        <v>0.98493716740000004</v>
      </c>
      <c r="AN127" s="106">
        <v>1.0059956807999999</v>
      </c>
      <c r="AO127" s="106">
        <v>0.54085774799999997</v>
      </c>
      <c r="AP127" s="106">
        <v>1.8711524677</v>
      </c>
      <c r="AQ127" s="106">
        <v>0.66907805659999997</v>
      </c>
      <c r="AR127" s="106">
        <v>1.1663086235</v>
      </c>
      <c r="AS127" s="106">
        <v>0.57601139980000005</v>
      </c>
      <c r="AT127" s="106">
        <v>2.3615432018</v>
      </c>
      <c r="AU127" s="104">
        <v>1</v>
      </c>
      <c r="AV127" s="104" t="s">
        <v>28</v>
      </c>
      <c r="AW127" s="104" t="s">
        <v>28</v>
      </c>
      <c r="AX127" s="104" t="s">
        <v>28</v>
      </c>
      <c r="AY127" s="104" t="s">
        <v>28</v>
      </c>
      <c r="AZ127" s="104" t="s">
        <v>28</v>
      </c>
      <c r="BA127" s="104" t="s">
        <v>28</v>
      </c>
      <c r="BB127" s="104" t="s">
        <v>28</v>
      </c>
      <c r="BC127" s="110">
        <v>-1</v>
      </c>
      <c r="BD127" s="111">
        <v>13</v>
      </c>
      <c r="BE127" s="111">
        <v>19</v>
      </c>
      <c r="BF127" s="111">
        <v>21</v>
      </c>
      <c r="BQ127" s="52"/>
    </row>
    <row r="128" spans="1:93" x14ac:dyDescent="0.3">
      <c r="A128" s="10"/>
      <c r="B128" t="s">
        <v>54</v>
      </c>
      <c r="C128" s="104">
        <v>20</v>
      </c>
      <c r="D128" s="118">
        <v>3480</v>
      </c>
      <c r="E128" s="116">
        <v>0.56287450750000001</v>
      </c>
      <c r="F128" s="106">
        <v>0.36170337450000001</v>
      </c>
      <c r="G128" s="106">
        <v>0.87593241720000004</v>
      </c>
      <c r="H128" s="106">
        <v>8.0635929999999998E-4</v>
      </c>
      <c r="I128" s="107">
        <v>0.57471264369999997</v>
      </c>
      <c r="J128" s="106">
        <v>0.37078000020000002</v>
      </c>
      <c r="K128" s="106">
        <v>0.89081024480000004</v>
      </c>
      <c r="L128" s="106">
        <v>0.46953803490000001</v>
      </c>
      <c r="M128" s="106">
        <v>0.30172532140000002</v>
      </c>
      <c r="N128" s="106">
        <v>0.73068433619999995</v>
      </c>
      <c r="O128" s="118">
        <v>37</v>
      </c>
      <c r="P128" s="118">
        <v>4898</v>
      </c>
      <c r="Q128" s="116">
        <v>0.7367497476</v>
      </c>
      <c r="R128" s="106">
        <v>0.53126083690000003</v>
      </c>
      <c r="S128" s="106">
        <v>1.0217206931</v>
      </c>
      <c r="T128" s="106">
        <v>4.9460047899999998E-2</v>
      </c>
      <c r="U128" s="107">
        <v>0.75541037160000002</v>
      </c>
      <c r="V128" s="106">
        <v>0.54732624240000005</v>
      </c>
      <c r="W128" s="106">
        <v>1.0426045477999999</v>
      </c>
      <c r="X128" s="106">
        <v>0.72052919299999996</v>
      </c>
      <c r="Y128" s="106">
        <v>0.51956440209999999</v>
      </c>
      <c r="Z128" s="106">
        <v>0.99922611299999997</v>
      </c>
      <c r="AA128" s="118">
        <v>42</v>
      </c>
      <c r="AB128" s="118">
        <v>5611</v>
      </c>
      <c r="AC128" s="116">
        <v>0.73160249649999998</v>
      </c>
      <c r="AD128" s="106">
        <v>0.53827646559999998</v>
      </c>
      <c r="AE128" s="106">
        <v>0.99436302170000002</v>
      </c>
      <c r="AF128" s="106">
        <v>3.1722273099999997E-2</v>
      </c>
      <c r="AG128" s="107">
        <v>0.74852967390000003</v>
      </c>
      <c r="AH128" s="106">
        <v>0.55317911109999995</v>
      </c>
      <c r="AI128" s="106">
        <v>1.0128666492</v>
      </c>
      <c r="AJ128" s="106">
        <v>0.71441703050000005</v>
      </c>
      <c r="AK128" s="106">
        <v>0.52563226070000002</v>
      </c>
      <c r="AL128" s="106">
        <v>0.97100526669999998</v>
      </c>
      <c r="AM128" s="106">
        <v>0.97519406890000004</v>
      </c>
      <c r="AN128" s="106">
        <v>0.99301356929999995</v>
      </c>
      <c r="AO128" s="106">
        <v>0.63831286200000004</v>
      </c>
      <c r="AP128" s="106">
        <v>1.5448160415000001</v>
      </c>
      <c r="AQ128" s="106">
        <v>0.33208540879999998</v>
      </c>
      <c r="AR128" s="106">
        <v>1.3089058711999999</v>
      </c>
      <c r="AS128" s="106">
        <v>0.75974251120000003</v>
      </c>
      <c r="AT128" s="106">
        <v>2.2550200290000002</v>
      </c>
      <c r="AU128" s="104">
        <v>1</v>
      </c>
      <c r="AV128" s="104" t="s">
        <v>28</v>
      </c>
      <c r="AW128" s="104" t="s">
        <v>28</v>
      </c>
      <c r="AX128" s="104" t="s">
        <v>28</v>
      </c>
      <c r="AY128" s="104" t="s">
        <v>28</v>
      </c>
      <c r="AZ128" s="104" t="s">
        <v>28</v>
      </c>
      <c r="BA128" s="104" t="s">
        <v>28</v>
      </c>
      <c r="BB128" s="104" t="s">
        <v>28</v>
      </c>
      <c r="BC128" s="110">
        <v>-1</v>
      </c>
      <c r="BD128" s="111">
        <v>20</v>
      </c>
      <c r="BE128" s="111">
        <v>37</v>
      </c>
      <c r="BF128" s="111">
        <v>42</v>
      </c>
      <c r="BQ128" s="52"/>
    </row>
    <row r="129" spans="1:104" x14ac:dyDescent="0.3">
      <c r="A129" s="10"/>
      <c r="B129" t="s">
        <v>53</v>
      </c>
      <c r="C129" s="104">
        <v>34</v>
      </c>
      <c r="D129" s="118">
        <v>4463</v>
      </c>
      <c r="E129" s="116">
        <v>0.75356175560000005</v>
      </c>
      <c r="F129" s="106">
        <v>0.53567172640000005</v>
      </c>
      <c r="G129" s="106">
        <v>1.0600808137</v>
      </c>
      <c r="H129" s="106">
        <v>7.6733644000000004E-3</v>
      </c>
      <c r="I129" s="107">
        <v>0.76181940400000003</v>
      </c>
      <c r="J129" s="106">
        <v>0.54434240769999998</v>
      </c>
      <c r="K129" s="106">
        <v>1.0661833363</v>
      </c>
      <c r="L129" s="106">
        <v>0.628605313</v>
      </c>
      <c r="M129" s="106">
        <v>0.44684604909999998</v>
      </c>
      <c r="N129" s="106">
        <v>0.88429704220000005</v>
      </c>
      <c r="O129" s="118">
        <v>37</v>
      </c>
      <c r="P129" s="118">
        <v>5942</v>
      </c>
      <c r="Q129" s="116">
        <v>0.60907108610000005</v>
      </c>
      <c r="R129" s="106">
        <v>0.4391938843</v>
      </c>
      <c r="S129" s="106">
        <v>0.84465563200000005</v>
      </c>
      <c r="T129" s="106">
        <v>1.9006887E-3</v>
      </c>
      <c r="U129" s="107">
        <v>0.62268596430000001</v>
      </c>
      <c r="V129" s="106">
        <v>0.45116188750000003</v>
      </c>
      <c r="W129" s="106">
        <v>0.85942057810000005</v>
      </c>
      <c r="X129" s="106">
        <v>0.59566155210000005</v>
      </c>
      <c r="Y129" s="106">
        <v>0.42952442950000003</v>
      </c>
      <c r="Z129" s="106">
        <v>0.82605938170000004</v>
      </c>
      <c r="AA129" s="118">
        <v>48</v>
      </c>
      <c r="AB129" s="118">
        <v>6836</v>
      </c>
      <c r="AC129" s="116">
        <v>0.68339353589999996</v>
      </c>
      <c r="AD129" s="106">
        <v>0.51256567490000005</v>
      </c>
      <c r="AE129" s="106">
        <v>0.9111548974</v>
      </c>
      <c r="AF129" s="106">
        <v>5.8528225999999999E-3</v>
      </c>
      <c r="AG129" s="107">
        <v>0.70216500879999999</v>
      </c>
      <c r="AH129" s="106">
        <v>0.52915002779999998</v>
      </c>
      <c r="AI129" s="106">
        <v>0.93175030449999996</v>
      </c>
      <c r="AJ129" s="106">
        <v>0.66734050659999999</v>
      </c>
      <c r="AK129" s="106">
        <v>0.50052542079999995</v>
      </c>
      <c r="AL129" s="106">
        <v>0.88975171529999997</v>
      </c>
      <c r="AM129" s="106">
        <v>0.59869796720000001</v>
      </c>
      <c r="AN129" s="106">
        <v>1.1220259039</v>
      </c>
      <c r="AO129" s="106">
        <v>0.73077001470000003</v>
      </c>
      <c r="AP129" s="106">
        <v>1.7227610654000001</v>
      </c>
      <c r="AQ129" s="106">
        <v>0.37022714649999999</v>
      </c>
      <c r="AR129" s="106">
        <v>0.80825636590000005</v>
      </c>
      <c r="AS129" s="106">
        <v>0.50737306209999999</v>
      </c>
      <c r="AT129" s="106">
        <v>1.2875700382999999</v>
      </c>
      <c r="AU129" s="104">
        <v>1</v>
      </c>
      <c r="AV129" s="104">
        <v>2</v>
      </c>
      <c r="AW129" s="104">
        <v>3</v>
      </c>
      <c r="AX129" s="104" t="s">
        <v>28</v>
      </c>
      <c r="AY129" s="104" t="s">
        <v>28</v>
      </c>
      <c r="AZ129" s="104" t="s">
        <v>28</v>
      </c>
      <c r="BA129" s="104" t="s">
        <v>28</v>
      </c>
      <c r="BB129" s="104" t="s">
        <v>28</v>
      </c>
      <c r="BC129" s="110" t="s">
        <v>230</v>
      </c>
      <c r="BD129" s="111">
        <v>34</v>
      </c>
      <c r="BE129" s="111">
        <v>37</v>
      </c>
      <c r="BF129" s="111">
        <v>48</v>
      </c>
      <c r="BQ129" s="52"/>
    </row>
    <row r="130" spans="1:104" x14ac:dyDescent="0.3">
      <c r="A130" s="10"/>
      <c r="B130" t="s">
        <v>55</v>
      </c>
      <c r="C130" s="104">
        <v>22</v>
      </c>
      <c r="D130" s="118">
        <v>2377</v>
      </c>
      <c r="E130" s="116">
        <v>0.92981730650000005</v>
      </c>
      <c r="F130" s="106">
        <v>0.60969646710000003</v>
      </c>
      <c r="G130" s="106">
        <v>1.4180174399000001</v>
      </c>
      <c r="H130" s="106">
        <v>0.23801411459999999</v>
      </c>
      <c r="I130" s="107">
        <v>0.92553639040000002</v>
      </c>
      <c r="J130" s="106">
        <v>0.60942002449999999</v>
      </c>
      <c r="K130" s="106">
        <v>1.4056276056999999</v>
      </c>
      <c r="L130" s="106">
        <v>0.77563397369999998</v>
      </c>
      <c r="M130" s="106">
        <v>0.50859592549999999</v>
      </c>
      <c r="N130" s="106">
        <v>1.1828802217000001</v>
      </c>
      <c r="O130" s="118">
        <v>26</v>
      </c>
      <c r="P130" s="118">
        <v>3251</v>
      </c>
      <c r="Q130" s="116">
        <v>0.79423044539999998</v>
      </c>
      <c r="R130" s="106">
        <v>0.53860446490000002</v>
      </c>
      <c r="S130" s="106">
        <v>1.1711785575</v>
      </c>
      <c r="T130" s="106">
        <v>0.20233379800000001</v>
      </c>
      <c r="U130" s="107">
        <v>0.79975392190000005</v>
      </c>
      <c r="V130" s="106">
        <v>0.54453026339999999</v>
      </c>
      <c r="W130" s="106">
        <v>1.1746019983</v>
      </c>
      <c r="X130" s="106">
        <v>0.77674437460000001</v>
      </c>
      <c r="Y130" s="106">
        <v>0.52674635010000004</v>
      </c>
      <c r="Z130" s="106">
        <v>1.1453934579</v>
      </c>
      <c r="AA130" s="118">
        <v>21</v>
      </c>
      <c r="AB130" s="118">
        <v>3766</v>
      </c>
      <c r="AC130" s="116">
        <v>0.55271655799999997</v>
      </c>
      <c r="AD130" s="106">
        <v>0.35924348769999997</v>
      </c>
      <c r="AE130" s="106">
        <v>0.85038589149999999</v>
      </c>
      <c r="AF130" s="106">
        <v>5.0261743999999997E-3</v>
      </c>
      <c r="AG130" s="107">
        <v>0.55762081779999995</v>
      </c>
      <c r="AH130" s="106">
        <v>0.36357295839999998</v>
      </c>
      <c r="AI130" s="106">
        <v>0.85523680810000002</v>
      </c>
      <c r="AJ130" s="106">
        <v>0.53973315290000001</v>
      </c>
      <c r="AK130" s="106">
        <v>0.3508047976</v>
      </c>
      <c r="AL130" s="106">
        <v>0.83041018359999996</v>
      </c>
      <c r="AM130" s="106">
        <v>0.21659852660000001</v>
      </c>
      <c r="AN130" s="106">
        <v>0.69591459410000001</v>
      </c>
      <c r="AO130" s="106">
        <v>0.39157585160000002</v>
      </c>
      <c r="AP130" s="106">
        <v>1.2367900636</v>
      </c>
      <c r="AQ130" s="106">
        <v>0.58637889610000005</v>
      </c>
      <c r="AR130" s="106">
        <v>0.85417903049999999</v>
      </c>
      <c r="AS130" s="106">
        <v>0.48413824360000002</v>
      </c>
      <c r="AT130" s="106">
        <v>1.5070526358</v>
      </c>
      <c r="AU130" s="104" t="s">
        <v>28</v>
      </c>
      <c r="AV130" s="104" t="s">
        <v>28</v>
      </c>
      <c r="AW130" s="104">
        <v>3</v>
      </c>
      <c r="AX130" s="104" t="s">
        <v>28</v>
      </c>
      <c r="AY130" s="104" t="s">
        <v>28</v>
      </c>
      <c r="AZ130" s="104" t="s">
        <v>28</v>
      </c>
      <c r="BA130" s="104" t="s">
        <v>28</v>
      </c>
      <c r="BB130" s="104" t="s">
        <v>28</v>
      </c>
      <c r="BC130" s="110">
        <v>-3</v>
      </c>
      <c r="BD130" s="111">
        <v>22</v>
      </c>
      <c r="BE130" s="111">
        <v>26</v>
      </c>
      <c r="BF130" s="111">
        <v>21</v>
      </c>
    </row>
    <row r="131" spans="1:104" x14ac:dyDescent="0.3">
      <c r="A131" s="10"/>
      <c r="B131" t="s">
        <v>59</v>
      </c>
      <c r="C131" s="104">
        <v>63</v>
      </c>
      <c r="D131" s="118">
        <v>5771</v>
      </c>
      <c r="E131" s="116">
        <v>1.0907238957000001</v>
      </c>
      <c r="F131" s="106">
        <v>0.84614605880000004</v>
      </c>
      <c r="G131" s="106">
        <v>1.4059967594</v>
      </c>
      <c r="H131" s="106">
        <v>0.46587423849999998</v>
      </c>
      <c r="I131" s="107">
        <v>1.0916652227000001</v>
      </c>
      <c r="J131" s="106">
        <v>0.85280190320000004</v>
      </c>
      <c r="K131" s="106">
        <v>1.3974323391000001</v>
      </c>
      <c r="L131" s="106">
        <v>0.90985885450000004</v>
      </c>
      <c r="M131" s="106">
        <v>0.70583718470000001</v>
      </c>
      <c r="N131" s="106">
        <v>1.1728528237</v>
      </c>
      <c r="O131" s="118">
        <v>47</v>
      </c>
      <c r="P131" s="118">
        <v>7754</v>
      </c>
      <c r="Q131" s="116">
        <v>0.60227047869999994</v>
      </c>
      <c r="R131" s="106">
        <v>0.450090667</v>
      </c>
      <c r="S131" s="106">
        <v>0.80590369019999997</v>
      </c>
      <c r="T131" s="106">
        <v>3.681806E-4</v>
      </c>
      <c r="U131" s="107">
        <v>0.60613876710000003</v>
      </c>
      <c r="V131" s="106">
        <v>0.45541943000000001</v>
      </c>
      <c r="W131" s="106">
        <v>0.8067380985</v>
      </c>
      <c r="X131" s="106">
        <v>0.58901066940000002</v>
      </c>
      <c r="Y131" s="106">
        <v>0.4401813047</v>
      </c>
      <c r="Z131" s="106">
        <v>0.78816061690000006</v>
      </c>
      <c r="AA131" s="118">
        <v>62</v>
      </c>
      <c r="AB131" s="118">
        <v>9485</v>
      </c>
      <c r="AC131" s="116">
        <v>0.66065652460000002</v>
      </c>
      <c r="AD131" s="106">
        <v>0.51232268020000005</v>
      </c>
      <c r="AE131" s="106">
        <v>0.85193777339999999</v>
      </c>
      <c r="AF131" s="106">
        <v>7.2931570000000004E-4</v>
      </c>
      <c r="AG131" s="107">
        <v>0.65366367950000004</v>
      </c>
      <c r="AH131" s="106">
        <v>0.50962608629999995</v>
      </c>
      <c r="AI131" s="106">
        <v>0.83841117509999996</v>
      </c>
      <c r="AJ131" s="106">
        <v>0.64513759150000005</v>
      </c>
      <c r="AK131" s="106">
        <v>0.50028813409999995</v>
      </c>
      <c r="AL131" s="106">
        <v>0.8319256115</v>
      </c>
      <c r="AM131" s="106">
        <v>0.63236352620000003</v>
      </c>
      <c r="AN131" s="106">
        <v>1.0969432306</v>
      </c>
      <c r="AO131" s="106">
        <v>0.75085154580000002</v>
      </c>
      <c r="AP131" s="106">
        <v>1.6025597309999999</v>
      </c>
      <c r="AQ131" s="106">
        <v>2.0614482000000001E-3</v>
      </c>
      <c r="AR131" s="106">
        <v>0.55217501059999996</v>
      </c>
      <c r="AS131" s="106">
        <v>0.37845347620000003</v>
      </c>
      <c r="AT131" s="106">
        <v>0.80563995710000003</v>
      </c>
      <c r="AU131" s="104" t="s">
        <v>28</v>
      </c>
      <c r="AV131" s="104">
        <v>2</v>
      </c>
      <c r="AW131" s="104">
        <v>3</v>
      </c>
      <c r="AX131" s="104" t="s">
        <v>228</v>
      </c>
      <c r="AY131" s="104" t="s">
        <v>28</v>
      </c>
      <c r="AZ131" s="104" t="s">
        <v>28</v>
      </c>
      <c r="BA131" s="104" t="s">
        <v>28</v>
      </c>
      <c r="BB131" s="104" t="s">
        <v>28</v>
      </c>
      <c r="BC131" s="110" t="s">
        <v>447</v>
      </c>
      <c r="BD131" s="111">
        <v>63</v>
      </c>
      <c r="BE131" s="111">
        <v>47</v>
      </c>
      <c r="BF131" s="111">
        <v>62</v>
      </c>
      <c r="BQ131" s="52"/>
    </row>
    <row r="132" spans="1:104" x14ac:dyDescent="0.3">
      <c r="A132" s="10"/>
      <c r="B132" t="s">
        <v>56</v>
      </c>
      <c r="C132" s="104">
        <v>38</v>
      </c>
      <c r="D132" s="118">
        <v>3640</v>
      </c>
      <c r="E132" s="116">
        <v>1.0402867313999999</v>
      </c>
      <c r="F132" s="106">
        <v>0.75282222639999996</v>
      </c>
      <c r="G132" s="106">
        <v>1.4375193049999999</v>
      </c>
      <c r="H132" s="106">
        <v>0.3901281345</v>
      </c>
      <c r="I132" s="107">
        <v>1.043956044</v>
      </c>
      <c r="J132" s="106">
        <v>0.75962471949999999</v>
      </c>
      <c r="K132" s="106">
        <v>1.4347140026</v>
      </c>
      <c r="L132" s="106">
        <v>0.86778523659999995</v>
      </c>
      <c r="M132" s="106">
        <v>0.62798841329999999</v>
      </c>
      <c r="N132" s="106">
        <v>1.1991482659999999</v>
      </c>
      <c r="O132" s="118">
        <v>36</v>
      </c>
      <c r="P132" s="118">
        <v>4339</v>
      </c>
      <c r="Q132" s="116">
        <v>0.82464935819999996</v>
      </c>
      <c r="R132" s="106">
        <v>0.59203975939999998</v>
      </c>
      <c r="S132" s="106">
        <v>1.1486501594</v>
      </c>
      <c r="T132" s="106">
        <v>0.20338650089999999</v>
      </c>
      <c r="U132" s="107">
        <v>0.82968425899999998</v>
      </c>
      <c r="V132" s="106">
        <v>0.59847488059999998</v>
      </c>
      <c r="W132" s="106">
        <v>1.1502169798999999</v>
      </c>
      <c r="X132" s="106">
        <v>0.80649357340000005</v>
      </c>
      <c r="Y132" s="106">
        <v>0.57900519340000001</v>
      </c>
      <c r="Z132" s="106">
        <v>1.1233610533</v>
      </c>
      <c r="AA132" s="118">
        <v>38</v>
      </c>
      <c r="AB132" s="118">
        <v>4846</v>
      </c>
      <c r="AC132" s="116">
        <v>0.79106763229999999</v>
      </c>
      <c r="AD132" s="106">
        <v>0.57318258320000004</v>
      </c>
      <c r="AE132" s="106">
        <v>1.0917777636999999</v>
      </c>
      <c r="AF132" s="106">
        <v>0.1163225071</v>
      </c>
      <c r="AG132" s="107">
        <v>0.78415187779999995</v>
      </c>
      <c r="AH132" s="106">
        <v>0.57058068070000001</v>
      </c>
      <c r="AI132" s="106">
        <v>1.0776638402000001</v>
      </c>
      <c r="AJ132" s="106">
        <v>0.77248532029999994</v>
      </c>
      <c r="AK132" s="106">
        <v>0.55971842770000002</v>
      </c>
      <c r="AL132" s="106">
        <v>1.0661317201</v>
      </c>
      <c r="AM132" s="106">
        <v>0.85813228119999996</v>
      </c>
      <c r="AN132" s="106">
        <v>0.95927756980000001</v>
      </c>
      <c r="AO132" s="106">
        <v>0.60809140930000005</v>
      </c>
      <c r="AP132" s="106">
        <v>1.5132814605</v>
      </c>
      <c r="AQ132" s="106">
        <v>0.31791239300000002</v>
      </c>
      <c r="AR132" s="106">
        <v>0.79271352149999996</v>
      </c>
      <c r="AS132" s="106">
        <v>0.50250653040000004</v>
      </c>
      <c r="AT132" s="106">
        <v>1.2505205187999999</v>
      </c>
      <c r="AU132" s="104" t="s">
        <v>28</v>
      </c>
      <c r="AV132" s="104" t="s">
        <v>28</v>
      </c>
      <c r="AW132" s="104" t="s">
        <v>28</v>
      </c>
      <c r="AX132" s="104" t="s">
        <v>28</v>
      </c>
      <c r="AY132" s="104" t="s">
        <v>28</v>
      </c>
      <c r="AZ132" s="104" t="s">
        <v>28</v>
      </c>
      <c r="BA132" s="104" t="s">
        <v>28</v>
      </c>
      <c r="BB132" s="104" t="s">
        <v>28</v>
      </c>
      <c r="BC132" s="110" t="s">
        <v>28</v>
      </c>
      <c r="BD132" s="111">
        <v>38</v>
      </c>
      <c r="BE132" s="111">
        <v>36</v>
      </c>
      <c r="BF132" s="111">
        <v>38</v>
      </c>
      <c r="BQ132" s="52"/>
      <c r="CC132" s="4"/>
    </row>
    <row r="133" spans="1:104" x14ac:dyDescent="0.3">
      <c r="A133" s="10"/>
      <c r="B133" t="s">
        <v>57</v>
      </c>
      <c r="C133" s="104">
        <v>56</v>
      </c>
      <c r="D133" s="118">
        <v>7057</v>
      </c>
      <c r="E133" s="116">
        <v>0.79340917580000003</v>
      </c>
      <c r="F133" s="106">
        <v>0.60658338789999999</v>
      </c>
      <c r="G133" s="106">
        <v>1.0377767227000001</v>
      </c>
      <c r="H133" s="106">
        <v>2.5886200999999998E-3</v>
      </c>
      <c r="I133" s="107">
        <v>0.79353833070000002</v>
      </c>
      <c r="J133" s="106">
        <v>0.61069071750000004</v>
      </c>
      <c r="K133" s="106">
        <v>1.031132559</v>
      </c>
      <c r="L133" s="106">
        <v>0.66184518989999996</v>
      </c>
      <c r="M133" s="106">
        <v>0.50599906049999999</v>
      </c>
      <c r="N133" s="106">
        <v>0.8656914403</v>
      </c>
      <c r="O133" s="118">
        <v>70</v>
      </c>
      <c r="P133" s="118">
        <v>8806</v>
      </c>
      <c r="Q133" s="116">
        <v>0.78989187959999996</v>
      </c>
      <c r="R133" s="106">
        <v>0.62086420099999995</v>
      </c>
      <c r="S133" s="106">
        <v>1.0049366357</v>
      </c>
      <c r="T133" s="106">
        <v>3.5632800399999998E-2</v>
      </c>
      <c r="U133" s="107">
        <v>0.79491255959999996</v>
      </c>
      <c r="V133" s="106">
        <v>0.62889959520000005</v>
      </c>
      <c r="W133" s="106">
        <v>1.0047485834000001</v>
      </c>
      <c r="X133" s="106">
        <v>0.77250132829999996</v>
      </c>
      <c r="Y133" s="106">
        <v>0.60719502550000004</v>
      </c>
      <c r="Z133" s="106">
        <v>0.98281157959999998</v>
      </c>
      <c r="AA133" s="118">
        <v>70</v>
      </c>
      <c r="AB133" s="118">
        <v>10246</v>
      </c>
      <c r="AC133" s="116">
        <v>0.6815412676</v>
      </c>
      <c r="AD133" s="106">
        <v>0.53614370499999997</v>
      </c>
      <c r="AE133" s="106">
        <v>0.86636939879999997</v>
      </c>
      <c r="AF133" s="106">
        <v>8.8171050000000002E-4</v>
      </c>
      <c r="AG133" s="107">
        <v>0.68319344130000004</v>
      </c>
      <c r="AH133" s="106">
        <v>0.54051237900000004</v>
      </c>
      <c r="AI133" s="106">
        <v>0.86353855410000002</v>
      </c>
      <c r="AJ133" s="106">
        <v>0.66553174829999995</v>
      </c>
      <c r="AK133" s="106">
        <v>0.52354959909999998</v>
      </c>
      <c r="AL133" s="106">
        <v>0.8460182356</v>
      </c>
      <c r="AM133" s="106">
        <v>0.38275411040000001</v>
      </c>
      <c r="AN133" s="106">
        <v>0.86282855309999995</v>
      </c>
      <c r="AO133" s="106">
        <v>0.61950056779999996</v>
      </c>
      <c r="AP133" s="106">
        <v>1.2017311212999999</v>
      </c>
      <c r="AQ133" s="106">
        <v>0.98022907540000004</v>
      </c>
      <c r="AR133" s="106">
        <v>0.99556685710000004</v>
      </c>
      <c r="AS133" s="106">
        <v>0.70058763660000001</v>
      </c>
      <c r="AT133" s="106">
        <v>1.4147457294000001</v>
      </c>
      <c r="AU133" s="104">
        <v>1</v>
      </c>
      <c r="AV133" s="104" t="s">
        <v>28</v>
      </c>
      <c r="AW133" s="104">
        <v>3</v>
      </c>
      <c r="AX133" s="104" t="s">
        <v>28</v>
      </c>
      <c r="AY133" s="104" t="s">
        <v>28</v>
      </c>
      <c r="AZ133" s="104" t="s">
        <v>28</v>
      </c>
      <c r="BA133" s="104" t="s">
        <v>28</v>
      </c>
      <c r="BB133" s="104" t="s">
        <v>28</v>
      </c>
      <c r="BC133" s="110" t="s">
        <v>444</v>
      </c>
      <c r="BD133" s="111">
        <v>56</v>
      </c>
      <c r="BE133" s="111">
        <v>70</v>
      </c>
      <c r="BF133" s="111">
        <v>70</v>
      </c>
    </row>
    <row r="134" spans="1:104" x14ac:dyDescent="0.3">
      <c r="A134" s="10"/>
      <c r="B134" t="s">
        <v>60</v>
      </c>
      <c r="C134" s="104">
        <v>29</v>
      </c>
      <c r="D134" s="118">
        <v>2828</v>
      </c>
      <c r="E134" s="116">
        <v>1.0599138435</v>
      </c>
      <c r="F134" s="106">
        <v>0.73302136709999999</v>
      </c>
      <c r="G134" s="106">
        <v>1.5325847321999999</v>
      </c>
      <c r="H134" s="106">
        <v>0.51287421259999999</v>
      </c>
      <c r="I134" s="107">
        <v>1.0254596888</v>
      </c>
      <c r="J134" s="106">
        <v>0.71261413799999995</v>
      </c>
      <c r="K134" s="106">
        <v>1.475647924</v>
      </c>
      <c r="L134" s="106">
        <v>0.88415775919999995</v>
      </c>
      <c r="M134" s="106">
        <v>0.61147095439999999</v>
      </c>
      <c r="N134" s="106">
        <v>1.2784498391000001</v>
      </c>
      <c r="O134" s="118">
        <v>26</v>
      </c>
      <c r="P134" s="118">
        <v>3772</v>
      </c>
      <c r="Q134" s="116">
        <v>0.70021114240000004</v>
      </c>
      <c r="R134" s="106">
        <v>0.47482774519999998</v>
      </c>
      <c r="S134" s="106">
        <v>1.0325758107</v>
      </c>
      <c r="T134" s="106">
        <v>5.6063183099999997E-2</v>
      </c>
      <c r="U134" s="107">
        <v>0.68928950160000002</v>
      </c>
      <c r="V134" s="106">
        <v>0.46931810349999997</v>
      </c>
      <c r="W134" s="106">
        <v>1.0123624328</v>
      </c>
      <c r="X134" s="106">
        <v>0.68479503529999997</v>
      </c>
      <c r="Y134" s="106">
        <v>0.46437376219999998</v>
      </c>
      <c r="Z134" s="106">
        <v>1.0098422403</v>
      </c>
      <c r="AA134" s="118">
        <v>32</v>
      </c>
      <c r="AB134" s="118">
        <v>4683</v>
      </c>
      <c r="AC134" s="116">
        <v>0.69665059200000001</v>
      </c>
      <c r="AD134" s="106">
        <v>0.49072797750000002</v>
      </c>
      <c r="AE134" s="106">
        <v>0.98898385580000003</v>
      </c>
      <c r="AF134" s="106">
        <v>3.1170579800000001E-2</v>
      </c>
      <c r="AG134" s="107">
        <v>0.68332265640000001</v>
      </c>
      <c r="AH134" s="106">
        <v>0.48322926150000001</v>
      </c>
      <c r="AI134" s="106">
        <v>0.96626982260000005</v>
      </c>
      <c r="AJ134" s="106">
        <v>0.68028615219999999</v>
      </c>
      <c r="AK134" s="106">
        <v>0.47920069459999998</v>
      </c>
      <c r="AL134" s="106">
        <v>0.96575245840000001</v>
      </c>
      <c r="AM134" s="106">
        <v>0.98459530370000004</v>
      </c>
      <c r="AN134" s="106">
        <v>0.99491503319999997</v>
      </c>
      <c r="AO134" s="106">
        <v>0.59298344650000001</v>
      </c>
      <c r="AP134" s="106">
        <v>1.6692808696999999</v>
      </c>
      <c r="AQ134" s="106">
        <v>0.1248011512</v>
      </c>
      <c r="AR134" s="106">
        <v>0.66063024530000003</v>
      </c>
      <c r="AS134" s="106">
        <v>0.38910062779999999</v>
      </c>
      <c r="AT134" s="106">
        <v>1.1216438366999999</v>
      </c>
      <c r="AU134" s="104" t="s">
        <v>28</v>
      </c>
      <c r="AV134" s="104" t="s">
        <v>28</v>
      </c>
      <c r="AW134" s="104" t="s">
        <v>28</v>
      </c>
      <c r="AX134" s="104" t="s">
        <v>28</v>
      </c>
      <c r="AY134" s="104" t="s">
        <v>28</v>
      </c>
      <c r="AZ134" s="104" t="s">
        <v>28</v>
      </c>
      <c r="BA134" s="104" t="s">
        <v>28</v>
      </c>
      <c r="BB134" s="104" t="s">
        <v>28</v>
      </c>
      <c r="BC134" s="110" t="s">
        <v>28</v>
      </c>
      <c r="BD134" s="111">
        <v>29</v>
      </c>
      <c r="BE134" s="111">
        <v>26</v>
      </c>
      <c r="BF134" s="111">
        <v>32</v>
      </c>
    </row>
    <row r="135" spans="1:104" x14ac:dyDescent="0.3">
      <c r="A135" s="10"/>
      <c r="B135" t="s">
        <v>58</v>
      </c>
      <c r="C135" s="104">
        <v>38</v>
      </c>
      <c r="D135" s="118">
        <v>4571</v>
      </c>
      <c r="E135" s="116">
        <v>0.81705896060000005</v>
      </c>
      <c r="F135" s="106">
        <v>0.5912881633</v>
      </c>
      <c r="G135" s="106">
        <v>1.1290355303999999</v>
      </c>
      <c r="H135" s="106">
        <v>2.0166081999999998E-2</v>
      </c>
      <c r="I135" s="107">
        <v>0.83132793699999996</v>
      </c>
      <c r="J135" s="106">
        <v>0.60490789300000003</v>
      </c>
      <c r="K135" s="106">
        <v>1.1424981338</v>
      </c>
      <c r="L135" s="106">
        <v>0.68157334130000002</v>
      </c>
      <c r="M135" s="106">
        <v>0.49324010699999998</v>
      </c>
      <c r="N135" s="106">
        <v>0.94181761159999999</v>
      </c>
      <c r="O135" s="118">
        <v>47</v>
      </c>
      <c r="P135" s="118">
        <v>5775</v>
      </c>
      <c r="Q135" s="116">
        <v>0.79627787539999995</v>
      </c>
      <c r="R135" s="106">
        <v>0.59506606549999996</v>
      </c>
      <c r="S135" s="106">
        <v>1.0655261518000001</v>
      </c>
      <c r="T135" s="106">
        <v>9.2434988499999995E-2</v>
      </c>
      <c r="U135" s="107">
        <v>0.81385281389999997</v>
      </c>
      <c r="V135" s="106">
        <v>0.61148437410000001</v>
      </c>
      <c r="W135" s="106">
        <v>1.0831943230000001</v>
      </c>
      <c r="X135" s="106">
        <v>0.77874672759999997</v>
      </c>
      <c r="Y135" s="106">
        <v>0.58196487129999996</v>
      </c>
      <c r="Z135" s="106">
        <v>1.0420671345000001</v>
      </c>
      <c r="AA135" s="118">
        <v>56</v>
      </c>
      <c r="AB135" s="118">
        <v>6492</v>
      </c>
      <c r="AC135" s="116">
        <v>0.84432520700000002</v>
      </c>
      <c r="AD135" s="106">
        <v>0.64645900869999995</v>
      </c>
      <c r="AE135" s="106">
        <v>1.1027536869000001</v>
      </c>
      <c r="AF135" s="106">
        <v>0.15662428840000001</v>
      </c>
      <c r="AG135" s="107">
        <v>0.86260012320000001</v>
      </c>
      <c r="AH135" s="106">
        <v>0.66383924729999999</v>
      </c>
      <c r="AI135" s="106">
        <v>1.1208722226000001</v>
      </c>
      <c r="AJ135" s="106">
        <v>0.82449186559999998</v>
      </c>
      <c r="AK135" s="106">
        <v>0.63127357760000002</v>
      </c>
      <c r="AL135" s="106">
        <v>1.076849817</v>
      </c>
      <c r="AM135" s="106">
        <v>0.76709984630000005</v>
      </c>
      <c r="AN135" s="106">
        <v>1.0603399053</v>
      </c>
      <c r="AO135" s="106">
        <v>0.71954399489999998</v>
      </c>
      <c r="AP135" s="106">
        <v>1.5625461721</v>
      </c>
      <c r="AQ135" s="106">
        <v>0.90599321239999997</v>
      </c>
      <c r="AR135" s="106">
        <v>0.97456599079999995</v>
      </c>
      <c r="AS135" s="106">
        <v>0.63549995020000005</v>
      </c>
      <c r="AT135" s="106">
        <v>1.4945380720000001</v>
      </c>
      <c r="AU135" s="104" t="s">
        <v>28</v>
      </c>
      <c r="AV135" s="104" t="s">
        <v>28</v>
      </c>
      <c r="AW135" s="104" t="s">
        <v>28</v>
      </c>
      <c r="AX135" s="104" t="s">
        <v>28</v>
      </c>
      <c r="AY135" s="104" t="s">
        <v>28</v>
      </c>
      <c r="AZ135" s="104" t="s">
        <v>28</v>
      </c>
      <c r="BA135" s="104" t="s">
        <v>28</v>
      </c>
      <c r="BB135" s="104" t="s">
        <v>28</v>
      </c>
      <c r="BC135" s="110" t="s">
        <v>28</v>
      </c>
      <c r="BD135" s="111">
        <v>38</v>
      </c>
      <c r="BE135" s="111">
        <v>47</v>
      </c>
      <c r="BF135" s="111">
        <v>56</v>
      </c>
    </row>
    <row r="136" spans="1:104" x14ac:dyDescent="0.3">
      <c r="A136" s="10"/>
      <c r="B136" t="s">
        <v>61</v>
      </c>
      <c r="C136" s="104">
        <v>86</v>
      </c>
      <c r="D136" s="118">
        <v>5935</v>
      </c>
      <c r="E136" s="116">
        <v>1.5255175558</v>
      </c>
      <c r="F136" s="106">
        <v>1.2248666267999999</v>
      </c>
      <c r="G136" s="106">
        <v>1.8999650754999999</v>
      </c>
      <c r="H136" s="106">
        <v>3.1384752299999999E-2</v>
      </c>
      <c r="I136" s="107">
        <v>1.4490311709999999</v>
      </c>
      <c r="J136" s="106">
        <v>1.1729791838000001</v>
      </c>
      <c r="K136" s="106">
        <v>1.7900499544999999</v>
      </c>
      <c r="L136" s="106">
        <v>1.2725545496999999</v>
      </c>
      <c r="M136" s="106">
        <v>1.0217578897999999</v>
      </c>
      <c r="N136" s="106">
        <v>1.5849107681000001</v>
      </c>
      <c r="O136" s="118">
        <v>115</v>
      </c>
      <c r="P136" s="118">
        <v>7244</v>
      </c>
      <c r="Q136" s="116">
        <v>1.6505384189000001</v>
      </c>
      <c r="R136" s="106">
        <v>1.3633959231999999</v>
      </c>
      <c r="S136" s="106">
        <v>1.9981555070000001</v>
      </c>
      <c r="T136" s="106">
        <v>9.0848578999999998E-7</v>
      </c>
      <c r="U136" s="107">
        <v>1.5875207067999999</v>
      </c>
      <c r="V136" s="106">
        <v>1.3223439894</v>
      </c>
      <c r="W136" s="106">
        <v>1.9058747304999999</v>
      </c>
      <c r="X136" s="106">
        <v>1.6141995554999999</v>
      </c>
      <c r="Y136" s="106">
        <v>1.3333788951000001</v>
      </c>
      <c r="Z136" s="106">
        <v>1.9541633774</v>
      </c>
      <c r="AA136" s="118">
        <v>115</v>
      </c>
      <c r="AB136" s="118">
        <v>8239</v>
      </c>
      <c r="AC136" s="116">
        <v>1.4472981308999999</v>
      </c>
      <c r="AD136" s="106">
        <v>1.1967902481999999</v>
      </c>
      <c r="AE136" s="106">
        <v>1.7502414336000001</v>
      </c>
      <c r="AF136" s="106">
        <v>3.6051760000000002E-4</v>
      </c>
      <c r="AG136" s="107">
        <v>1.3958004611999999</v>
      </c>
      <c r="AH136" s="106">
        <v>1.1626483625999999</v>
      </c>
      <c r="AI136" s="106">
        <v>1.6757077979999999</v>
      </c>
      <c r="AJ136" s="106">
        <v>1.4133008539</v>
      </c>
      <c r="AK136" s="106">
        <v>1.1686774436</v>
      </c>
      <c r="AL136" s="106">
        <v>1.7091279673999999</v>
      </c>
      <c r="AM136" s="106">
        <v>0.31906874089999998</v>
      </c>
      <c r="AN136" s="106">
        <v>0.87686424890000003</v>
      </c>
      <c r="AO136" s="106">
        <v>0.67713418670000003</v>
      </c>
      <c r="AP136" s="106">
        <v>1.1355074462000001</v>
      </c>
      <c r="AQ136" s="106">
        <v>0.58059735850000005</v>
      </c>
      <c r="AR136" s="106">
        <v>1.0819530804999999</v>
      </c>
      <c r="AS136" s="106">
        <v>0.81819833460000002</v>
      </c>
      <c r="AT136" s="106">
        <v>1.4307319129</v>
      </c>
      <c r="AU136" s="104" t="s">
        <v>28</v>
      </c>
      <c r="AV136" s="104">
        <v>2</v>
      </c>
      <c r="AW136" s="104">
        <v>3</v>
      </c>
      <c r="AX136" s="104" t="s">
        <v>28</v>
      </c>
      <c r="AY136" s="104" t="s">
        <v>28</v>
      </c>
      <c r="AZ136" s="104" t="s">
        <v>28</v>
      </c>
      <c r="BA136" s="104" t="s">
        <v>28</v>
      </c>
      <c r="BB136" s="104" t="s">
        <v>28</v>
      </c>
      <c r="BC136" s="110" t="s">
        <v>231</v>
      </c>
      <c r="BD136" s="111">
        <v>86</v>
      </c>
      <c r="BE136" s="111">
        <v>115</v>
      </c>
      <c r="BF136" s="111">
        <v>115</v>
      </c>
    </row>
    <row r="137" spans="1:104" x14ac:dyDescent="0.3">
      <c r="A137" s="10"/>
      <c r="B137" t="s">
        <v>62</v>
      </c>
      <c r="C137" s="104">
        <v>65</v>
      </c>
      <c r="D137" s="118">
        <v>3826</v>
      </c>
      <c r="E137" s="116">
        <v>1.7882774590999999</v>
      </c>
      <c r="F137" s="106">
        <v>1.3923949255000001</v>
      </c>
      <c r="G137" s="106">
        <v>2.2967164072999999</v>
      </c>
      <c r="H137" s="106">
        <v>1.7322845999999999E-3</v>
      </c>
      <c r="I137" s="107">
        <v>1.6989022478</v>
      </c>
      <c r="J137" s="106">
        <v>1.3322625911999999</v>
      </c>
      <c r="K137" s="106">
        <v>2.1664414106000001</v>
      </c>
      <c r="L137" s="106">
        <v>1.4917433156</v>
      </c>
      <c r="M137" s="106">
        <v>1.1615064610000001</v>
      </c>
      <c r="N137" s="106">
        <v>1.9158723557999999</v>
      </c>
      <c r="O137" s="118">
        <v>82</v>
      </c>
      <c r="P137" s="118">
        <v>5100</v>
      </c>
      <c r="Q137" s="116">
        <v>1.6912357385000001</v>
      </c>
      <c r="R137" s="106">
        <v>1.3524110963</v>
      </c>
      <c r="S137" s="106">
        <v>2.1149473936000001</v>
      </c>
      <c r="T137" s="106">
        <v>1.0272700000000001E-5</v>
      </c>
      <c r="U137" s="107">
        <v>1.6078431372999999</v>
      </c>
      <c r="V137" s="106">
        <v>1.2949237338999999</v>
      </c>
      <c r="W137" s="106">
        <v>1.9963797762</v>
      </c>
      <c r="X137" s="106">
        <v>1.6540008679</v>
      </c>
      <c r="Y137" s="106">
        <v>1.3226359140999999</v>
      </c>
      <c r="Z137" s="106">
        <v>2.0683839307</v>
      </c>
      <c r="AA137" s="118">
        <v>84</v>
      </c>
      <c r="AB137" s="118">
        <v>5911</v>
      </c>
      <c r="AC137" s="116">
        <v>1.4819314130000001</v>
      </c>
      <c r="AD137" s="106">
        <v>1.1890775203999999</v>
      </c>
      <c r="AE137" s="106">
        <v>1.8469113033</v>
      </c>
      <c r="AF137" s="106">
        <v>1.0018563000000001E-3</v>
      </c>
      <c r="AG137" s="107">
        <v>1.4210793436</v>
      </c>
      <c r="AH137" s="106">
        <v>1.1474786776000001</v>
      </c>
      <c r="AI137" s="106">
        <v>1.7599163629000001</v>
      </c>
      <c r="AJ137" s="106">
        <v>1.4471205944000001</v>
      </c>
      <c r="AK137" s="106">
        <v>1.1611458890999999</v>
      </c>
      <c r="AL137" s="106">
        <v>1.8035270455000001</v>
      </c>
      <c r="AM137" s="106">
        <v>0.3947623522</v>
      </c>
      <c r="AN137" s="106">
        <v>0.87624177950000004</v>
      </c>
      <c r="AO137" s="106">
        <v>0.64637031489999996</v>
      </c>
      <c r="AP137" s="106">
        <v>1.1878634251</v>
      </c>
      <c r="AQ137" s="106">
        <v>0.73690488080000005</v>
      </c>
      <c r="AR137" s="106">
        <v>0.94573452790000001</v>
      </c>
      <c r="AS137" s="106">
        <v>0.68297812579999995</v>
      </c>
      <c r="AT137" s="106">
        <v>1.3095789797999999</v>
      </c>
      <c r="AU137" s="104">
        <v>1</v>
      </c>
      <c r="AV137" s="104">
        <v>2</v>
      </c>
      <c r="AW137" s="104">
        <v>3</v>
      </c>
      <c r="AX137" s="104" t="s">
        <v>28</v>
      </c>
      <c r="AY137" s="104" t="s">
        <v>28</v>
      </c>
      <c r="AZ137" s="104" t="s">
        <v>28</v>
      </c>
      <c r="BA137" s="104" t="s">
        <v>28</v>
      </c>
      <c r="BB137" s="104" t="s">
        <v>28</v>
      </c>
      <c r="BC137" s="110" t="s">
        <v>230</v>
      </c>
      <c r="BD137" s="111">
        <v>65</v>
      </c>
      <c r="BE137" s="111">
        <v>82</v>
      </c>
      <c r="BF137" s="111">
        <v>84</v>
      </c>
      <c r="CO137" s="4"/>
    </row>
    <row r="138" spans="1:104" x14ac:dyDescent="0.3">
      <c r="A138" s="10"/>
      <c r="B138" t="s">
        <v>168</v>
      </c>
      <c r="C138" s="104">
        <v>495</v>
      </c>
      <c r="D138" s="118">
        <v>50859</v>
      </c>
      <c r="E138" s="116">
        <v>0.89261001610000001</v>
      </c>
      <c r="F138" s="106">
        <v>0.79308232410000001</v>
      </c>
      <c r="G138" s="106">
        <v>1.0046279139000001</v>
      </c>
      <c r="H138" s="106">
        <v>1.0122907E-6</v>
      </c>
      <c r="I138" s="107">
        <v>0.9732790657</v>
      </c>
      <c r="J138" s="106">
        <v>0.89120726459999999</v>
      </c>
      <c r="K138" s="106">
        <v>1.0629089071</v>
      </c>
      <c r="L138" s="106">
        <v>0.74459643730000002</v>
      </c>
      <c r="M138" s="106">
        <v>0.66157253709999997</v>
      </c>
      <c r="N138" s="106">
        <v>0.83803940349999995</v>
      </c>
      <c r="O138" s="118">
        <v>583</v>
      </c>
      <c r="P138" s="118">
        <v>66325</v>
      </c>
      <c r="Q138" s="116">
        <v>0.79416525120000003</v>
      </c>
      <c r="R138" s="106">
        <v>0.71242911460000002</v>
      </c>
      <c r="S138" s="106">
        <v>0.88527887660000004</v>
      </c>
      <c r="T138" s="106">
        <v>5.1003220000000003E-6</v>
      </c>
      <c r="U138" s="107">
        <v>0.87900490009999999</v>
      </c>
      <c r="V138" s="106">
        <v>0.81047221400000002</v>
      </c>
      <c r="W138" s="106">
        <v>0.95333263879999997</v>
      </c>
      <c r="X138" s="106">
        <v>0.77668061580000003</v>
      </c>
      <c r="Y138" s="106">
        <v>0.69674401210000003</v>
      </c>
      <c r="Z138" s="106">
        <v>0.86578824990000003</v>
      </c>
      <c r="AA138" s="118">
        <v>634</v>
      </c>
      <c r="AB138" s="118">
        <v>76997</v>
      </c>
      <c r="AC138" s="116">
        <v>0.7729002385</v>
      </c>
      <c r="AD138" s="106">
        <v>0.69783700339999999</v>
      </c>
      <c r="AE138" s="106">
        <v>0.85603769330000001</v>
      </c>
      <c r="AF138" s="106">
        <v>6.7377670999999994E-8</v>
      </c>
      <c r="AG138" s="107">
        <v>0.82340870420000001</v>
      </c>
      <c r="AH138" s="106">
        <v>0.76174554279999995</v>
      </c>
      <c r="AI138" s="106">
        <v>0.89006348719999995</v>
      </c>
      <c r="AJ138" s="106">
        <v>0.75474468159999997</v>
      </c>
      <c r="AK138" s="106">
        <v>0.68144469460000001</v>
      </c>
      <c r="AL138" s="106">
        <v>0.83592922359999999</v>
      </c>
      <c r="AM138" s="106">
        <v>3.6592589299999999E-2</v>
      </c>
      <c r="AN138" s="106">
        <v>1.1548838668000001</v>
      </c>
      <c r="AO138" s="106">
        <v>1.0090179614000001</v>
      </c>
      <c r="AP138" s="106">
        <v>1.3218364754</v>
      </c>
      <c r="AQ138" s="106">
        <v>9.8246632900000005E-2</v>
      </c>
      <c r="AR138" s="106">
        <v>0.88971133749999998</v>
      </c>
      <c r="AS138" s="106">
        <v>0.77462020700000001</v>
      </c>
      <c r="AT138" s="106">
        <v>1.0219024198</v>
      </c>
      <c r="AU138" s="104">
        <v>1</v>
      </c>
      <c r="AV138" s="104">
        <v>2</v>
      </c>
      <c r="AW138" s="104">
        <v>3</v>
      </c>
      <c r="AX138" s="104" t="s">
        <v>28</v>
      </c>
      <c r="AY138" s="104" t="s">
        <v>229</v>
      </c>
      <c r="AZ138" s="104" t="s">
        <v>28</v>
      </c>
      <c r="BA138" s="104" t="s">
        <v>28</v>
      </c>
      <c r="BB138" s="104" t="s">
        <v>28</v>
      </c>
      <c r="BC138" s="110" t="s">
        <v>232</v>
      </c>
      <c r="BD138" s="111">
        <v>495</v>
      </c>
      <c r="BE138" s="111">
        <v>583</v>
      </c>
      <c r="BF138" s="111">
        <v>634</v>
      </c>
      <c r="BQ138" s="52"/>
      <c r="CZ138" s="4"/>
    </row>
    <row r="139" spans="1:104" s="3" customFormat="1" x14ac:dyDescent="0.3">
      <c r="A139" s="10" t="s">
        <v>235</v>
      </c>
      <c r="B139" s="3" t="s">
        <v>128</v>
      </c>
      <c r="C139" s="114">
        <v>8</v>
      </c>
      <c r="D139" s="117">
        <v>529</v>
      </c>
      <c r="E139" s="113">
        <v>1.4994167121999999</v>
      </c>
      <c r="F139" s="112">
        <v>0.74791436960000002</v>
      </c>
      <c r="G139" s="112">
        <v>3.0060265832000002</v>
      </c>
      <c r="H139" s="112">
        <v>0.52820577759999998</v>
      </c>
      <c r="I139" s="115">
        <v>1.5122873346000001</v>
      </c>
      <c r="J139" s="112">
        <v>0.75629133270000004</v>
      </c>
      <c r="K139" s="112">
        <v>3.023984123</v>
      </c>
      <c r="L139" s="112">
        <v>1.2508667120000001</v>
      </c>
      <c r="M139" s="112">
        <v>0.62393674870000004</v>
      </c>
      <c r="N139" s="112">
        <v>2.5077342128</v>
      </c>
      <c r="O139" s="117">
        <v>14</v>
      </c>
      <c r="P139" s="117">
        <v>694</v>
      </c>
      <c r="Q139" s="113">
        <v>1.9853979528000001</v>
      </c>
      <c r="R139" s="112">
        <v>1.1723511474999999</v>
      </c>
      <c r="S139" s="112">
        <v>3.3623074787</v>
      </c>
      <c r="T139" s="112">
        <v>1.36080764E-2</v>
      </c>
      <c r="U139" s="115">
        <v>2.0172910662999999</v>
      </c>
      <c r="V139" s="112">
        <v>1.1947454456</v>
      </c>
      <c r="W139" s="112">
        <v>3.4061341358999999</v>
      </c>
      <c r="X139" s="112">
        <v>1.9410158016000001</v>
      </c>
      <c r="Y139" s="112">
        <v>1.1461440761999999</v>
      </c>
      <c r="Z139" s="112">
        <v>3.2871454998999998</v>
      </c>
      <c r="AA139" s="117" t="s">
        <v>28</v>
      </c>
      <c r="AB139" s="117" t="s">
        <v>28</v>
      </c>
      <c r="AC139" s="113" t="s">
        <v>28</v>
      </c>
      <c r="AD139" s="112" t="s">
        <v>28</v>
      </c>
      <c r="AE139" s="112" t="s">
        <v>28</v>
      </c>
      <c r="AF139" s="112" t="s">
        <v>28</v>
      </c>
      <c r="AG139" s="115" t="s">
        <v>28</v>
      </c>
      <c r="AH139" s="112" t="s">
        <v>28</v>
      </c>
      <c r="AI139" s="112" t="s">
        <v>28</v>
      </c>
      <c r="AJ139" s="112" t="s">
        <v>28</v>
      </c>
      <c r="AK139" s="112" t="s">
        <v>28</v>
      </c>
      <c r="AL139" s="112" t="s">
        <v>28</v>
      </c>
      <c r="AM139" s="112">
        <v>0.25543822030000002</v>
      </c>
      <c r="AN139" s="112">
        <v>0.48503856950000002</v>
      </c>
      <c r="AO139" s="112">
        <v>0.1393896429</v>
      </c>
      <c r="AP139" s="112">
        <v>1.6878041226</v>
      </c>
      <c r="AQ139" s="112">
        <v>0.52646372850000001</v>
      </c>
      <c r="AR139" s="112">
        <v>1.324113528</v>
      </c>
      <c r="AS139" s="112">
        <v>0.5554607318</v>
      </c>
      <c r="AT139" s="112">
        <v>3.1564366926999998</v>
      </c>
      <c r="AU139" s="114" t="s">
        <v>28</v>
      </c>
      <c r="AV139" s="114" t="s">
        <v>28</v>
      </c>
      <c r="AW139" s="114" t="s">
        <v>28</v>
      </c>
      <c r="AX139" s="114" t="s">
        <v>28</v>
      </c>
      <c r="AY139" s="114" t="s">
        <v>28</v>
      </c>
      <c r="AZ139" s="114" t="s">
        <v>28</v>
      </c>
      <c r="BA139" s="114" t="s">
        <v>28</v>
      </c>
      <c r="BB139" s="114" t="s">
        <v>439</v>
      </c>
      <c r="BC139" s="108" t="s">
        <v>440</v>
      </c>
      <c r="BD139" s="109">
        <v>8</v>
      </c>
      <c r="BE139" s="109">
        <v>14</v>
      </c>
      <c r="BF139" s="109" t="s">
        <v>28</v>
      </c>
      <c r="BG139" s="43"/>
      <c r="BH139" s="43"/>
      <c r="BI139" s="43"/>
      <c r="BJ139" s="43"/>
      <c r="BK139" s="43"/>
      <c r="BL139" s="43"/>
      <c r="BM139" s="43"/>
      <c r="BN139" s="43"/>
      <c r="BO139" s="43"/>
      <c r="BP139" s="43"/>
      <c r="BQ139" s="53"/>
      <c r="BR139" s="43"/>
      <c r="BS139" s="43"/>
      <c r="BT139" s="43"/>
      <c r="BU139" s="43"/>
      <c r="BV139" s="43"/>
      <c r="BW139" s="43"/>
      <c r="CC139" s="25"/>
      <c r="CO139" s="25"/>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U54" sqref="U54"/>
    </sheetView>
  </sheetViews>
  <sheetFormatPr defaultColWidth="8.88671875" defaultRowHeight="14.4" x14ac:dyDescent="0.3"/>
  <cols>
    <col min="1" max="1" width="13.6640625" customWidth="1"/>
    <col min="2" max="2" width="11.5546875" customWidth="1"/>
    <col min="3" max="3" width="8" style="6" customWidth="1"/>
    <col min="4" max="4" width="13.44140625" style="21" customWidth="1"/>
    <col min="5" max="13" width="10" style="21" customWidth="1"/>
    <col min="14" max="14" width="10" style="24" customWidth="1"/>
    <col min="15" max="15" width="12" customWidth="1"/>
    <col min="16" max="16" width="28.33203125" customWidth="1"/>
    <col min="17" max="17" width="10.109375" customWidth="1"/>
    <col min="18" max="20" width="12" customWidth="1"/>
    <col min="21" max="21" width="9.88671875" style="21"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21" customWidth="1"/>
    <col min="39" max="51" width="8.88671875" customWidth="1"/>
    <col min="52" max="52" width="11.6640625" customWidth="1"/>
    <col min="53" max="65" width="8.88671875" customWidth="1"/>
    <col min="68" max="70" width="12.33203125" customWidth="1"/>
  </cols>
  <sheetData>
    <row r="1" spans="1:77" s="5" customFormat="1" x14ac:dyDescent="0.3">
      <c r="C1" s="22"/>
      <c r="D1" s="20"/>
      <c r="E1" s="20"/>
      <c r="F1" s="20"/>
      <c r="G1" s="20"/>
      <c r="H1" s="20"/>
      <c r="I1" s="20"/>
      <c r="J1" s="20"/>
      <c r="K1" s="20"/>
      <c r="L1" s="20"/>
      <c r="M1" s="20"/>
      <c r="N1" s="47"/>
      <c r="P1" s="48"/>
      <c r="U1" s="20"/>
      <c r="AL1" s="20"/>
    </row>
    <row r="2" spans="1:77" s="5" customFormat="1" x14ac:dyDescent="0.3">
      <c r="B2" s="49"/>
      <c r="C2" s="22"/>
      <c r="D2" s="20"/>
      <c r="E2" s="20"/>
      <c r="F2" s="20"/>
      <c r="G2" s="20"/>
      <c r="H2" s="20"/>
      <c r="I2" s="20"/>
      <c r="J2" s="20"/>
      <c r="K2" s="20"/>
      <c r="L2" s="20"/>
      <c r="M2" s="20"/>
      <c r="N2" s="47"/>
      <c r="U2" s="20"/>
      <c r="AL2" s="20"/>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9" t="s">
        <v>448</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2"/>
      <c r="B5" s="12"/>
      <c r="C5" s="12"/>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2"/>
      <c r="BS5" s="12"/>
      <c r="BT5" s="12"/>
      <c r="BU5" s="12"/>
      <c r="BV5" s="12"/>
      <c r="BW5" s="12"/>
      <c r="BX5" s="12"/>
      <c r="BY5" s="12"/>
    </row>
    <row r="6" spans="1:77" x14ac:dyDescent="0.3">
      <c r="A6" t="s">
        <v>458</v>
      </c>
      <c r="BN6" s="6"/>
      <c r="BO6" s="6"/>
      <c r="BP6" s="6"/>
      <c r="BQ6" s="6"/>
      <c r="BR6" s="12"/>
      <c r="BS6" s="12"/>
      <c r="BT6" s="12"/>
      <c r="BU6" s="12"/>
    </row>
    <row r="7" spans="1:77" x14ac:dyDescent="0.3">
      <c r="A7" s="9" t="s">
        <v>37</v>
      </c>
      <c r="B7" s="104" t="s">
        <v>1</v>
      </c>
      <c r="C7" s="104" t="s">
        <v>2</v>
      </c>
      <c r="D7" s="105" t="s">
        <v>3</v>
      </c>
      <c r="E7" s="106" t="s">
        <v>4</v>
      </c>
      <c r="F7" s="106" t="s">
        <v>5</v>
      </c>
      <c r="G7" s="106" t="s">
        <v>6</v>
      </c>
      <c r="H7" s="107" t="s">
        <v>7</v>
      </c>
      <c r="I7" s="106" t="s">
        <v>155</v>
      </c>
      <c r="J7" s="106" t="s">
        <v>156</v>
      </c>
      <c r="K7" s="106" t="s">
        <v>8</v>
      </c>
      <c r="L7" s="106" t="s">
        <v>9</v>
      </c>
      <c r="M7" s="106" t="s">
        <v>10</v>
      </c>
      <c r="N7" s="106" t="s">
        <v>245</v>
      </c>
      <c r="O7" s="104" t="s">
        <v>246</v>
      </c>
      <c r="P7" s="104" t="s">
        <v>247</v>
      </c>
      <c r="Q7" s="104" t="s">
        <v>248</v>
      </c>
      <c r="R7" s="104" t="s">
        <v>249</v>
      </c>
      <c r="S7" s="104" t="s">
        <v>11</v>
      </c>
      <c r="T7" s="104" t="s">
        <v>12</v>
      </c>
      <c r="U7" s="105" t="s">
        <v>13</v>
      </c>
      <c r="V7" s="104" t="s">
        <v>14</v>
      </c>
      <c r="W7" s="104" t="s">
        <v>15</v>
      </c>
      <c r="X7" s="104" t="s">
        <v>16</v>
      </c>
      <c r="Y7" s="107" t="s">
        <v>17</v>
      </c>
      <c r="Z7" s="104" t="s">
        <v>157</v>
      </c>
      <c r="AA7" s="104" t="s">
        <v>158</v>
      </c>
      <c r="AB7" s="104" t="s">
        <v>18</v>
      </c>
      <c r="AC7" s="104" t="s">
        <v>19</v>
      </c>
      <c r="AD7" s="104" t="s">
        <v>20</v>
      </c>
      <c r="AE7" s="104" t="s">
        <v>250</v>
      </c>
      <c r="AF7" s="104" t="s">
        <v>251</v>
      </c>
      <c r="AG7" s="104" t="s">
        <v>252</v>
      </c>
      <c r="AH7" s="104" t="s">
        <v>253</v>
      </c>
      <c r="AI7" s="104" t="s">
        <v>254</v>
      </c>
      <c r="AJ7" s="104" t="s">
        <v>208</v>
      </c>
      <c r="AK7" s="104" t="s">
        <v>209</v>
      </c>
      <c r="AL7" s="105" t="s">
        <v>210</v>
      </c>
      <c r="AM7" s="104" t="s">
        <v>211</v>
      </c>
      <c r="AN7" s="104" t="s">
        <v>212</v>
      </c>
      <c r="AO7" s="104" t="s">
        <v>213</v>
      </c>
      <c r="AP7" s="107" t="s">
        <v>214</v>
      </c>
      <c r="AQ7" s="104" t="s">
        <v>215</v>
      </c>
      <c r="AR7" s="104" t="s">
        <v>216</v>
      </c>
      <c r="AS7" s="104" t="s">
        <v>217</v>
      </c>
      <c r="AT7" s="104" t="s">
        <v>218</v>
      </c>
      <c r="AU7" s="104" t="s">
        <v>219</v>
      </c>
      <c r="AV7" s="104" t="s">
        <v>255</v>
      </c>
      <c r="AW7" s="104" t="s">
        <v>256</v>
      </c>
      <c r="AX7" s="104" t="s">
        <v>257</v>
      </c>
      <c r="AY7" s="104" t="s">
        <v>258</v>
      </c>
      <c r="AZ7" s="104" t="s">
        <v>259</v>
      </c>
      <c r="BA7" s="104" t="s">
        <v>260</v>
      </c>
      <c r="BB7" s="104" t="s">
        <v>220</v>
      </c>
      <c r="BC7" s="104" t="s">
        <v>221</v>
      </c>
      <c r="BD7" s="104" t="s">
        <v>222</v>
      </c>
      <c r="BE7" s="104" t="s">
        <v>223</v>
      </c>
      <c r="BF7" s="104" t="s">
        <v>261</v>
      </c>
      <c r="BG7" s="104" t="s">
        <v>21</v>
      </c>
      <c r="BH7" s="104" t="s">
        <v>22</v>
      </c>
      <c r="BI7" s="104" t="s">
        <v>23</v>
      </c>
      <c r="BJ7" s="104" t="s">
        <v>24</v>
      </c>
      <c r="BK7" s="104" t="s">
        <v>159</v>
      </c>
      <c r="BL7" s="104" t="s">
        <v>160</v>
      </c>
      <c r="BM7" s="104" t="s">
        <v>224</v>
      </c>
      <c r="BN7" s="104" t="s">
        <v>262</v>
      </c>
      <c r="BO7" s="104" t="s">
        <v>263</v>
      </c>
      <c r="BP7" s="104" t="s">
        <v>264</v>
      </c>
      <c r="BQ7" s="104" t="s">
        <v>161</v>
      </c>
      <c r="BR7" s="106" t="s">
        <v>225</v>
      </c>
      <c r="BS7" s="106" t="s">
        <v>25</v>
      </c>
      <c r="BT7" s="106" t="s">
        <v>26</v>
      </c>
      <c r="BU7" s="106" t="s">
        <v>226</v>
      </c>
      <c r="BV7" s="108" t="s">
        <v>27</v>
      </c>
      <c r="BW7" s="109" t="s">
        <v>131</v>
      </c>
      <c r="BX7" s="109" t="s">
        <v>132</v>
      </c>
      <c r="BY7" s="109" t="s">
        <v>227</v>
      </c>
    </row>
    <row r="8" spans="1:77" x14ac:dyDescent="0.3">
      <c r="A8" t="s">
        <v>38</v>
      </c>
      <c r="B8" s="104">
        <v>31</v>
      </c>
      <c r="C8" s="104">
        <v>1812</v>
      </c>
      <c r="D8" s="105">
        <v>1.9587481834</v>
      </c>
      <c r="E8" s="106">
        <v>1.3656999951</v>
      </c>
      <c r="F8" s="106">
        <v>2.8093244927000001</v>
      </c>
      <c r="G8" s="106">
        <v>6.9987419E-3</v>
      </c>
      <c r="H8" s="107">
        <v>1.710816777</v>
      </c>
      <c r="I8" s="106">
        <v>1.2031594604</v>
      </c>
      <c r="J8" s="106">
        <v>2.4326734244999999</v>
      </c>
      <c r="K8" s="106">
        <v>1.6425294072000001</v>
      </c>
      <c r="L8" s="106">
        <v>1.1452224550000001</v>
      </c>
      <c r="M8" s="106">
        <v>2.3557893417</v>
      </c>
      <c r="N8" s="106" t="s">
        <v>28</v>
      </c>
      <c r="O8" s="104" t="s">
        <v>28</v>
      </c>
      <c r="P8" s="104" t="s">
        <v>28</v>
      </c>
      <c r="Q8" s="104" t="s">
        <v>28</v>
      </c>
      <c r="R8" s="104" t="s">
        <v>28</v>
      </c>
      <c r="S8" s="104">
        <v>26</v>
      </c>
      <c r="T8" s="104">
        <v>1834</v>
      </c>
      <c r="U8" s="105">
        <v>1.6091810623</v>
      </c>
      <c r="V8" s="106">
        <v>1.0877611170000001</v>
      </c>
      <c r="W8" s="106">
        <v>2.3805444512</v>
      </c>
      <c r="X8" s="106">
        <v>2.1506863399999999E-2</v>
      </c>
      <c r="Y8" s="107">
        <v>1.4176663032000001</v>
      </c>
      <c r="Z8" s="106">
        <v>0.96524966540000001</v>
      </c>
      <c r="AA8" s="106">
        <v>2.0821325498999999</v>
      </c>
      <c r="AB8" s="106">
        <v>1.5830240592</v>
      </c>
      <c r="AC8" s="106">
        <v>1.0700797189</v>
      </c>
      <c r="AD8" s="106">
        <v>2.3418490488999999</v>
      </c>
      <c r="AE8" s="104" t="s">
        <v>28</v>
      </c>
      <c r="AF8" s="104" t="s">
        <v>28</v>
      </c>
      <c r="AG8" s="104" t="s">
        <v>28</v>
      </c>
      <c r="AH8" s="104" t="s">
        <v>28</v>
      </c>
      <c r="AI8" s="104" t="s">
        <v>28</v>
      </c>
      <c r="AJ8" s="104">
        <v>23</v>
      </c>
      <c r="AK8" s="104">
        <v>1861</v>
      </c>
      <c r="AL8" s="105">
        <v>1.4280047129</v>
      </c>
      <c r="AM8" s="106">
        <v>0.9421489354</v>
      </c>
      <c r="AN8" s="106">
        <v>2.1644109371</v>
      </c>
      <c r="AO8" s="106">
        <v>0.11709518100000001</v>
      </c>
      <c r="AP8" s="107">
        <v>1.2358946802999999</v>
      </c>
      <c r="AQ8" s="106">
        <v>0.82128458569999996</v>
      </c>
      <c r="AR8" s="106">
        <v>1.8598128921999999</v>
      </c>
      <c r="AS8" s="106">
        <v>1.3944606416000001</v>
      </c>
      <c r="AT8" s="106">
        <v>0.9200176981</v>
      </c>
      <c r="AU8" s="106">
        <v>2.1135685594</v>
      </c>
      <c r="AV8" s="104" t="s">
        <v>28</v>
      </c>
      <c r="AW8" s="104" t="s">
        <v>28</v>
      </c>
      <c r="AX8" s="104" t="s">
        <v>28</v>
      </c>
      <c r="AY8" s="104" t="s">
        <v>28</v>
      </c>
      <c r="AZ8" s="104" t="s">
        <v>28</v>
      </c>
      <c r="BA8" s="104" t="s">
        <v>28</v>
      </c>
      <c r="BB8" s="104" t="s">
        <v>28</v>
      </c>
      <c r="BC8" s="104" t="s">
        <v>28</v>
      </c>
      <c r="BD8" s="104" t="s">
        <v>28</v>
      </c>
      <c r="BE8" s="104" t="s">
        <v>28</v>
      </c>
      <c r="BF8" s="104" t="s">
        <v>28</v>
      </c>
      <c r="BG8" s="104" t="s">
        <v>28</v>
      </c>
      <c r="BH8" s="104" t="s">
        <v>28</v>
      </c>
      <c r="BI8" s="104" t="s">
        <v>28</v>
      </c>
      <c r="BJ8" s="104" t="s">
        <v>28</v>
      </c>
      <c r="BK8" s="104">
        <v>1</v>
      </c>
      <c r="BL8" s="104" t="s">
        <v>28</v>
      </c>
      <c r="BM8" s="104" t="s">
        <v>28</v>
      </c>
      <c r="BN8" s="104" t="s">
        <v>28</v>
      </c>
      <c r="BO8" s="104" t="s">
        <v>28</v>
      </c>
      <c r="BP8" s="104" t="s">
        <v>28</v>
      </c>
      <c r="BQ8" s="104" t="s">
        <v>28</v>
      </c>
      <c r="BR8" s="106" t="s">
        <v>28</v>
      </c>
      <c r="BS8" s="106" t="s">
        <v>28</v>
      </c>
      <c r="BT8" s="106" t="s">
        <v>28</v>
      </c>
      <c r="BU8" s="106" t="s">
        <v>28</v>
      </c>
      <c r="BV8" s="110">
        <v>1</v>
      </c>
      <c r="BW8" s="111">
        <v>31</v>
      </c>
      <c r="BX8" s="111">
        <v>26</v>
      </c>
      <c r="BY8" s="111">
        <v>23</v>
      </c>
    </row>
    <row r="9" spans="1:77" x14ac:dyDescent="0.3">
      <c r="A9" t="s">
        <v>39</v>
      </c>
      <c r="B9" s="104">
        <v>224</v>
      </c>
      <c r="C9" s="104">
        <v>9626</v>
      </c>
      <c r="D9" s="105">
        <v>2.4650657844000001</v>
      </c>
      <c r="E9" s="106">
        <v>2.1200858670999998</v>
      </c>
      <c r="F9" s="106">
        <v>2.8661807599000002</v>
      </c>
      <c r="G9" s="106">
        <v>3.7193000000000003E-21</v>
      </c>
      <c r="H9" s="107">
        <v>2.3270309577999999</v>
      </c>
      <c r="I9" s="106">
        <v>2.0414035497</v>
      </c>
      <c r="J9" s="106">
        <v>2.6526225446999998</v>
      </c>
      <c r="K9" s="106">
        <v>2.0671074903000002</v>
      </c>
      <c r="L9" s="106">
        <v>1.7778208612999999</v>
      </c>
      <c r="M9" s="106">
        <v>2.4034667775999998</v>
      </c>
      <c r="N9" s="106" t="s">
        <v>40</v>
      </c>
      <c r="O9" s="106">
        <v>0.43627430919999999</v>
      </c>
      <c r="P9" s="106">
        <v>0.34203646230000001</v>
      </c>
      <c r="Q9" s="106">
        <v>0.55647655679999997</v>
      </c>
      <c r="R9" s="112">
        <v>2.3790450000000001E-11</v>
      </c>
      <c r="S9" s="104">
        <v>250</v>
      </c>
      <c r="T9" s="104">
        <v>13058</v>
      </c>
      <c r="U9" s="105">
        <v>2.0024615342000001</v>
      </c>
      <c r="V9" s="106">
        <v>1.7359242640000001</v>
      </c>
      <c r="W9" s="106">
        <v>2.3099234679</v>
      </c>
      <c r="X9" s="106">
        <v>1.3636609999999999E-20</v>
      </c>
      <c r="Y9" s="107">
        <v>1.9145351508999999</v>
      </c>
      <c r="Z9" s="106">
        <v>1.6913310892</v>
      </c>
      <c r="AA9" s="106">
        <v>2.1671953335</v>
      </c>
      <c r="AB9" s="106">
        <v>1.9699118145000001</v>
      </c>
      <c r="AC9" s="106">
        <v>1.7077070687</v>
      </c>
      <c r="AD9" s="106">
        <v>2.2723759993999999</v>
      </c>
      <c r="AE9" s="104" t="s">
        <v>46</v>
      </c>
      <c r="AF9" s="106">
        <v>0.33936470569999999</v>
      </c>
      <c r="AG9" s="106">
        <v>0.26365345439999999</v>
      </c>
      <c r="AH9" s="106">
        <v>0.4368173508</v>
      </c>
      <c r="AI9" s="112">
        <v>4.841168E-17</v>
      </c>
      <c r="AJ9" s="104">
        <v>223</v>
      </c>
      <c r="AK9" s="104">
        <v>13691</v>
      </c>
      <c r="AL9" s="105">
        <v>1.6185822015</v>
      </c>
      <c r="AM9" s="106">
        <v>1.3943505982</v>
      </c>
      <c r="AN9" s="106">
        <v>1.8788734672</v>
      </c>
      <c r="AO9" s="106">
        <v>1.7792422E-9</v>
      </c>
      <c r="AP9" s="107">
        <v>1.6288072456</v>
      </c>
      <c r="AQ9" s="106">
        <v>1.4284630837000001</v>
      </c>
      <c r="AR9" s="106">
        <v>1.8572499868000001</v>
      </c>
      <c r="AS9" s="106">
        <v>1.5805614327999999</v>
      </c>
      <c r="AT9" s="106">
        <v>1.3615970676</v>
      </c>
      <c r="AU9" s="106">
        <v>1.8347384127999999</v>
      </c>
      <c r="AV9" s="104" t="s">
        <v>240</v>
      </c>
      <c r="AW9" s="106">
        <v>0.50044835060000004</v>
      </c>
      <c r="AX9" s="106">
        <v>0.40766183690000002</v>
      </c>
      <c r="AY9" s="106">
        <v>0.61435368479999997</v>
      </c>
      <c r="AZ9" s="112">
        <v>3.6822789999999997E-11</v>
      </c>
      <c r="BA9" s="106" t="s">
        <v>241</v>
      </c>
      <c r="BB9" s="106">
        <v>1.92454019E-2</v>
      </c>
      <c r="BC9" s="106">
        <v>3.2068435063999998</v>
      </c>
      <c r="BD9" s="106">
        <v>1.2087206344999999</v>
      </c>
      <c r="BE9" s="106">
        <v>8.5080414617999995</v>
      </c>
      <c r="BF9" s="104" t="s">
        <v>238</v>
      </c>
      <c r="BG9" s="106">
        <v>0.160180351</v>
      </c>
      <c r="BH9" s="106">
        <v>0.47067496749999999</v>
      </c>
      <c r="BI9" s="106">
        <v>0.16443557189999999</v>
      </c>
      <c r="BJ9" s="106">
        <v>1.3472445312000001</v>
      </c>
      <c r="BK9" s="104">
        <v>1</v>
      </c>
      <c r="BL9" s="104">
        <v>2</v>
      </c>
      <c r="BM9" s="104">
        <v>3</v>
      </c>
      <c r="BN9" s="104" t="s">
        <v>267</v>
      </c>
      <c r="BO9" s="104" t="s">
        <v>267</v>
      </c>
      <c r="BP9" s="104" t="s">
        <v>267</v>
      </c>
      <c r="BQ9" s="104" t="s">
        <v>28</v>
      </c>
      <c r="BR9" s="106" t="s">
        <v>229</v>
      </c>
      <c r="BS9" s="106" t="s">
        <v>28</v>
      </c>
      <c r="BT9" s="106" t="s">
        <v>28</v>
      </c>
      <c r="BU9" s="106" t="s">
        <v>28</v>
      </c>
      <c r="BV9" s="110" t="s">
        <v>265</v>
      </c>
      <c r="BW9" s="111">
        <v>224</v>
      </c>
      <c r="BX9" s="111">
        <v>250</v>
      </c>
      <c r="BY9" s="111">
        <v>223</v>
      </c>
    </row>
    <row r="10" spans="1:77" x14ac:dyDescent="0.3">
      <c r="A10" t="s">
        <v>31</v>
      </c>
      <c r="B10" s="104">
        <v>125</v>
      </c>
      <c r="C10" s="104">
        <v>8226</v>
      </c>
      <c r="D10" s="105">
        <v>1.5133770676</v>
      </c>
      <c r="E10" s="106">
        <v>1.2510136483000001</v>
      </c>
      <c r="F10" s="106">
        <v>1.8307635189</v>
      </c>
      <c r="G10" s="106">
        <v>1.41699663E-2</v>
      </c>
      <c r="H10" s="107">
        <v>1.5195720884999999</v>
      </c>
      <c r="I10" s="106">
        <v>1.2752270821</v>
      </c>
      <c r="J10" s="106">
        <v>1.8107358011000001</v>
      </c>
      <c r="K10" s="106">
        <v>1.2690586562999999</v>
      </c>
      <c r="L10" s="106">
        <v>1.0490509824000001</v>
      </c>
      <c r="M10" s="106">
        <v>1.5352064868999999</v>
      </c>
      <c r="N10" s="106" t="s">
        <v>28</v>
      </c>
      <c r="O10" s="106" t="s">
        <v>28</v>
      </c>
      <c r="P10" s="106" t="s">
        <v>28</v>
      </c>
      <c r="Q10" s="106" t="s">
        <v>28</v>
      </c>
      <c r="R10" s="112" t="s">
        <v>28</v>
      </c>
      <c r="S10" s="104">
        <v>140</v>
      </c>
      <c r="T10" s="104">
        <v>11215</v>
      </c>
      <c r="U10" s="105">
        <v>1.2414650546999999</v>
      </c>
      <c r="V10" s="106">
        <v>1.0363690042</v>
      </c>
      <c r="W10" s="106">
        <v>1.4871493414000001</v>
      </c>
      <c r="X10" s="106">
        <v>3.0019588999999999E-2</v>
      </c>
      <c r="Y10" s="107">
        <v>1.2483281319999999</v>
      </c>
      <c r="Z10" s="106">
        <v>1.0577647672999999</v>
      </c>
      <c r="AA10" s="106">
        <v>1.4732227553999999</v>
      </c>
      <c r="AB10" s="106">
        <v>1.2212852216000001</v>
      </c>
      <c r="AC10" s="106">
        <v>1.0195229775000001</v>
      </c>
      <c r="AD10" s="106">
        <v>1.4629759461</v>
      </c>
      <c r="AE10" s="104" t="s">
        <v>28</v>
      </c>
      <c r="AF10" s="106" t="s">
        <v>28</v>
      </c>
      <c r="AG10" s="106" t="s">
        <v>28</v>
      </c>
      <c r="AH10" s="106" t="s">
        <v>28</v>
      </c>
      <c r="AI10" s="112" t="s">
        <v>28</v>
      </c>
      <c r="AJ10" s="104">
        <v>223</v>
      </c>
      <c r="AK10" s="104">
        <v>13134</v>
      </c>
      <c r="AL10" s="105">
        <v>1.7504924359</v>
      </c>
      <c r="AM10" s="106">
        <v>1.5083973965999999</v>
      </c>
      <c r="AN10" s="106">
        <v>2.0314432886999998</v>
      </c>
      <c r="AO10" s="106">
        <v>1.672096E-12</v>
      </c>
      <c r="AP10" s="107">
        <v>1.6978833562</v>
      </c>
      <c r="AQ10" s="106">
        <v>1.4890427957000001</v>
      </c>
      <c r="AR10" s="106">
        <v>1.9360141289999999</v>
      </c>
      <c r="AS10" s="106">
        <v>1.7093730734999999</v>
      </c>
      <c r="AT10" s="106">
        <v>1.4729648875000001</v>
      </c>
      <c r="AU10" s="106">
        <v>1.9837243435</v>
      </c>
      <c r="AV10" s="104" t="s">
        <v>28</v>
      </c>
      <c r="AW10" s="106" t="s">
        <v>28</v>
      </c>
      <c r="AX10" s="106" t="s">
        <v>28</v>
      </c>
      <c r="AY10" s="106" t="s">
        <v>28</v>
      </c>
      <c r="AZ10" s="112" t="s">
        <v>28</v>
      </c>
      <c r="BA10" s="106" t="s">
        <v>28</v>
      </c>
      <c r="BB10" s="106" t="s">
        <v>28</v>
      </c>
      <c r="BC10" s="106" t="s">
        <v>28</v>
      </c>
      <c r="BD10" s="106" t="s">
        <v>28</v>
      </c>
      <c r="BE10" s="106" t="s">
        <v>28</v>
      </c>
      <c r="BF10" s="104" t="s">
        <v>28</v>
      </c>
      <c r="BG10" s="106" t="s">
        <v>28</v>
      </c>
      <c r="BH10" s="106" t="s">
        <v>28</v>
      </c>
      <c r="BI10" s="106" t="s">
        <v>28</v>
      </c>
      <c r="BJ10" s="106" t="s">
        <v>28</v>
      </c>
      <c r="BK10" s="104" t="s">
        <v>28</v>
      </c>
      <c r="BL10" s="104" t="s">
        <v>28</v>
      </c>
      <c r="BM10" s="104">
        <v>3</v>
      </c>
      <c r="BN10" s="104" t="s">
        <v>28</v>
      </c>
      <c r="BO10" s="104" t="s">
        <v>28</v>
      </c>
      <c r="BP10" s="104" t="s">
        <v>28</v>
      </c>
      <c r="BQ10" s="104" t="s">
        <v>28</v>
      </c>
      <c r="BR10" s="106" t="s">
        <v>28</v>
      </c>
      <c r="BS10" s="106" t="s">
        <v>28</v>
      </c>
      <c r="BT10" s="106" t="s">
        <v>28</v>
      </c>
      <c r="BU10" s="106" t="s">
        <v>28</v>
      </c>
      <c r="BV10" s="110">
        <v>3</v>
      </c>
      <c r="BW10" s="111">
        <v>125</v>
      </c>
      <c r="BX10" s="111">
        <v>140</v>
      </c>
      <c r="BY10" s="111">
        <v>223</v>
      </c>
    </row>
    <row r="11" spans="1:77" x14ac:dyDescent="0.3">
      <c r="A11" t="s">
        <v>32</v>
      </c>
      <c r="B11" s="104">
        <v>74</v>
      </c>
      <c r="C11" s="104">
        <v>7501</v>
      </c>
      <c r="D11" s="105">
        <v>0.95290780220000004</v>
      </c>
      <c r="E11" s="106">
        <v>0.74962343539999998</v>
      </c>
      <c r="F11" s="106">
        <v>1.2113192260000001</v>
      </c>
      <c r="G11" s="106">
        <v>6.69221282E-2</v>
      </c>
      <c r="H11" s="107">
        <v>0.98653512860000003</v>
      </c>
      <c r="I11" s="106">
        <v>0.78552929279999995</v>
      </c>
      <c r="J11" s="106">
        <v>1.2389755148999999</v>
      </c>
      <c r="K11" s="106">
        <v>0.79907111119999996</v>
      </c>
      <c r="L11" s="106">
        <v>0.62860481369999999</v>
      </c>
      <c r="M11" s="106">
        <v>1.0157647967000001</v>
      </c>
      <c r="N11" s="106" t="s">
        <v>28</v>
      </c>
      <c r="O11" s="106" t="s">
        <v>28</v>
      </c>
      <c r="P11" s="106" t="s">
        <v>28</v>
      </c>
      <c r="Q11" s="106" t="s">
        <v>28</v>
      </c>
      <c r="R11" s="112" t="s">
        <v>28</v>
      </c>
      <c r="S11" s="104">
        <v>105</v>
      </c>
      <c r="T11" s="104">
        <v>9844</v>
      </c>
      <c r="U11" s="105">
        <v>1.0306852055</v>
      </c>
      <c r="V11" s="106">
        <v>0.84017129189999995</v>
      </c>
      <c r="W11" s="106">
        <v>1.2643992992999999</v>
      </c>
      <c r="X11" s="106">
        <v>0.89444388819999998</v>
      </c>
      <c r="Y11" s="107">
        <v>1.0666395773999999</v>
      </c>
      <c r="Z11" s="106">
        <v>0.88094527229999997</v>
      </c>
      <c r="AA11" s="106">
        <v>1.2914763537</v>
      </c>
      <c r="AB11" s="106">
        <v>1.0139315680000001</v>
      </c>
      <c r="AC11" s="106">
        <v>0.82651443030000005</v>
      </c>
      <c r="AD11" s="106">
        <v>1.2438466734</v>
      </c>
      <c r="AE11" s="104" t="s">
        <v>28</v>
      </c>
      <c r="AF11" s="106" t="s">
        <v>28</v>
      </c>
      <c r="AG11" s="106" t="s">
        <v>28</v>
      </c>
      <c r="AH11" s="106" t="s">
        <v>28</v>
      </c>
      <c r="AI11" s="112" t="s">
        <v>28</v>
      </c>
      <c r="AJ11" s="104">
        <v>112</v>
      </c>
      <c r="AK11" s="104">
        <v>10893</v>
      </c>
      <c r="AL11" s="105">
        <v>0.99368664809999996</v>
      </c>
      <c r="AM11" s="106">
        <v>0.81436404510000004</v>
      </c>
      <c r="AN11" s="106">
        <v>1.2124960090000001</v>
      </c>
      <c r="AO11" s="106">
        <v>0.76686883210000001</v>
      </c>
      <c r="AP11" s="107">
        <v>1.0281832368999999</v>
      </c>
      <c r="AQ11" s="106">
        <v>0.85435729760000001</v>
      </c>
      <c r="AR11" s="106">
        <v>1.2373754771000001</v>
      </c>
      <c r="AS11" s="106">
        <v>0.97034478130000001</v>
      </c>
      <c r="AT11" s="106">
        <v>0.7952344965</v>
      </c>
      <c r="AU11" s="106">
        <v>1.1840142734000001</v>
      </c>
      <c r="AV11" s="104" t="s">
        <v>28</v>
      </c>
      <c r="AW11" s="106" t="s">
        <v>28</v>
      </c>
      <c r="AX11" s="106" t="s">
        <v>28</v>
      </c>
      <c r="AY11" s="106" t="s">
        <v>28</v>
      </c>
      <c r="AZ11" s="112" t="s">
        <v>28</v>
      </c>
      <c r="BA11" s="106" t="s">
        <v>28</v>
      </c>
      <c r="BB11" s="106" t="s">
        <v>28</v>
      </c>
      <c r="BC11" s="106" t="s">
        <v>28</v>
      </c>
      <c r="BD11" s="106" t="s">
        <v>28</v>
      </c>
      <c r="BE11" s="106" t="s">
        <v>28</v>
      </c>
      <c r="BF11" s="104" t="s">
        <v>28</v>
      </c>
      <c r="BG11" s="106" t="s">
        <v>28</v>
      </c>
      <c r="BH11" s="106" t="s">
        <v>28</v>
      </c>
      <c r="BI11" s="106" t="s">
        <v>28</v>
      </c>
      <c r="BJ11" s="106" t="s">
        <v>28</v>
      </c>
      <c r="BK11" s="104" t="s">
        <v>28</v>
      </c>
      <c r="BL11" s="104" t="s">
        <v>28</v>
      </c>
      <c r="BM11" s="104" t="s">
        <v>28</v>
      </c>
      <c r="BN11" s="104" t="s">
        <v>28</v>
      </c>
      <c r="BO11" s="104" t="s">
        <v>28</v>
      </c>
      <c r="BP11" s="104" t="s">
        <v>28</v>
      </c>
      <c r="BQ11" s="104" t="s">
        <v>28</v>
      </c>
      <c r="BR11" s="106" t="s">
        <v>28</v>
      </c>
      <c r="BS11" s="106" t="s">
        <v>28</v>
      </c>
      <c r="BT11" s="106" t="s">
        <v>28</v>
      </c>
      <c r="BU11" s="106" t="s">
        <v>28</v>
      </c>
      <c r="BV11" s="110" t="s">
        <v>28</v>
      </c>
      <c r="BW11" s="111">
        <v>74</v>
      </c>
      <c r="BX11" s="111">
        <v>105</v>
      </c>
      <c r="BY11" s="111">
        <v>112</v>
      </c>
    </row>
    <row r="12" spans="1:77" x14ac:dyDescent="0.3">
      <c r="A12" t="s">
        <v>33</v>
      </c>
      <c r="B12" s="104">
        <v>99</v>
      </c>
      <c r="C12" s="104">
        <v>6928</v>
      </c>
      <c r="D12" s="105">
        <v>1.4334625046</v>
      </c>
      <c r="E12" s="106">
        <v>1.1613946845000001</v>
      </c>
      <c r="F12" s="106">
        <v>1.7692648154999999</v>
      </c>
      <c r="G12" s="106">
        <v>8.6586389499999999E-2</v>
      </c>
      <c r="H12" s="107">
        <v>1.4289838337</v>
      </c>
      <c r="I12" s="106">
        <v>1.173487159</v>
      </c>
      <c r="J12" s="106">
        <v>1.740108344</v>
      </c>
      <c r="K12" s="106">
        <v>1.2020454379000001</v>
      </c>
      <c r="L12" s="106">
        <v>0.97390003410000003</v>
      </c>
      <c r="M12" s="106">
        <v>1.4836360861</v>
      </c>
      <c r="N12" s="106" t="s">
        <v>28</v>
      </c>
      <c r="O12" s="106" t="s">
        <v>28</v>
      </c>
      <c r="P12" s="106" t="s">
        <v>28</v>
      </c>
      <c r="Q12" s="106" t="s">
        <v>28</v>
      </c>
      <c r="R12" s="112" t="s">
        <v>28</v>
      </c>
      <c r="S12" s="104">
        <v>66</v>
      </c>
      <c r="T12" s="104">
        <v>8329</v>
      </c>
      <c r="U12" s="105">
        <v>0.75601659700000001</v>
      </c>
      <c r="V12" s="106">
        <v>0.58766965790000003</v>
      </c>
      <c r="W12" s="106">
        <v>0.97258908519999998</v>
      </c>
      <c r="X12" s="106">
        <v>2.1237565900000002E-2</v>
      </c>
      <c r="Y12" s="107">
        <v>0.79241205429999995</v>
      </c>
      <c r="Z12" s="106">
        <v>0.62255167560000002</v>
      </c>
      <c r="AA12" s="106">
        <v>1.0086180606999999</v>
      </c>
      <c r="AB12" s="106">
        <v>0.74372765770000004</v>
      </c>
      <c r="AC12" s="106">
        <v>0.57811717350000003</v>
      </c>
      <c r="AD12" s="106">
        <v>0.95677979170000005</v>
      </c>
      <c r="AE12" s="104" t="s">
        <v>28</v>
      </c>
      <c r="AF12" s="106" t="s">
        <v>28</v>
      </c>
      <c r="AG12" s="106" t="s">
        <v>28</v>
      </c>
      <c r="AH12" s="106" t="s">
        <v>28</v>
      </c>
      <c r="AI12" s="112" t="s">
        <v>28</v>
      </c>
      <c r="AJ12" s="104">
        <v>118</v>
      </c>
      <c r="AK12" s="104">
        <v>10069</v>
      </c>
      <c r="AL12" s="105">
        <v>1.1365953102999999</v>
      </c>
      <c r="AM12" s="106">
        <v>0.93551355359999999</v>
      </c>
      <c r="AN12" s="106">
        <v>1.3808981114000001</v>
      </c>
      <c r="AO12" s="106">
        <v>0.2938896151</v>
      </c>
      <c r="AP12" s="107">
        <v>1.1719137948</v>
      </c>
      <c r="AQ12" s="106">
        <v>0.97844453730000003</v>
      </c>
      <c r="AR12" s="106">
        <v>1.4036380092</v>
      </c>
      <c r="AS12" s="106">
        <v>1.1098964949000001</v>
      </c>
      <c r="AT12" s="106">
        <v>0.91353818249999996</v>
      </c>
      <c r="AU12" s="106">
        <v>1.348460582</v>
      </c>
      <c r="AV12" s="104" t="s">
        <v>28</v>
      </c>
      <c r="AW12" s="106" t="s">
        <v>28</v>
      </c>
      <c r="AX12" s="106" t="s">
        <v>28</v>
      </c>
      <c r="AY12" s="106" t="s">
        <v>28</v>
      </c>
      <c r="AZ12" s="112" t="s">
        <v>28</v>
      </c>
      <c r="BA12" s="106" t="s">
        <v>28</v>
      </c>
      <c r="BB12" s="106" t="s">
        <v>28</v>
      </c>
      <c r="BC12" s="106" t="s">
        <v>28</v>
      </c>
      <c r="BD12" s="106" t="s">
        <v>28</v>
      </c>
      <c r="BE12" s="106" t="s">
        <v>28</v>
      </c>
      <c r="BF12" s="104" t="s">
        <v>28</v>
      </c>
      <c r="BG12" s="106" t="s">
        <v>28</v>
      </c>
      <c r="BH12" s="106" t="s">
        <v>28</v>
      </c>
      <c r="BI12" s="106" t="s">
        <v>28</v>
      </c>
      <c r="BJ12" s="106" t="s">
        <v>28</v>
      </c>
      <c r="BK12" s="104" t="s">
        <v>28</v>
      </c>
      <c r="BL12" s="104" t="s">
        <v>28</v>
      </c>
      <c r="BM12" s="104" t="s">
        <v>28</v>
      </c>
      <c r="BN12" s="104" t="s">
        <v>28</v>
      </c>
      <c r="BO12" s="104" t="s">
        <v>28</v>
      </c>
      <c r="BP12" s="104" t="s">
        <v>28</v>
      </c>
      <c r="BQ12" s="104" t="s">
        <v>28</v>
      </c>
      <c r="BR12" s="106" t="s">
        <v>28</v>
      </c>
      <c r="BS12" s="106" t="s">
        <v>28</v>
      </c>
      <c r="BT12" s="106" t="s">
        <v>28</v>
      </c>
      <c r="BU12" s="106" t="s">
        <v>28</v>
      </c>
      <c r="BV12" s="110" t="s">
        <v>28</v>
      </c>
      <c r="BW12" s="111">
        <v>99</v>
      </c>
      <c r="BX12" s="111">
        <v>66</v>
      </c>
      <c r="BY12" s="111">
        <v>118</v>
      </c>
    </row>
    <row r="13" spans="1:77" x14ac:dyDescent="0.3">
      <c r="A13" t="s">
        <v>41</v>
      </c>
      <c r="B13" s="104">
        <v>40</v>
      </c>
      <c r="C13" s="104">
        <v>5226</v>
      </c>
      <c r="D13" s="105">
        <v>0.7298748155</v>
      </c>
      <c r="E13" s="106">
        <v>0.53049717340000002</v>
      </c>
      <c r="F13" s="106">
        <v>1.0041848913</v>
      </c>
      <c r="G13" s="106">
        <v>2.5622575999999998E-3</v>
      </c>
      <c r="H13" s="107">
        <v>0.76540375049999998</v>
      </c>
      <c r="I13" s="106">
        <v>0.56144058669999997</v>
      </c>
      <c r="J13" s="106">
        <v>1.0434637522000001</v>
      </c>
      <c r="K13" s="106">
        <v>0.61204439560000001</v>
      </c>
      <c r="L13" s="106">
        <v>0.44485412419999998</v>
      </c>
      <c r="M13" s="106">
        <v>0.84207006709999999</v>
      </c>
      <c r="N13" s="106" t="s">
        <v>28</v>
      </c>
      <c r="O13" s="106" t="s">
        <v>28</v>
      </c>
      <c r="P13" s="106" t="s">
        <v>28</v>
      </c>
      <c r="Q13" s="106" t="s">
        <v>28</v>
      </c>
      <c r="R13" s="112" t="s">
        <v>28</v>
      </c>
      <c r="S13" s="104">
        <v>37</v>
      </c>
      <c r="T13" s="104">
        <v>6864</v>
      </c>
      <c r="U13" s="105">
        <v>0.5073010684</v>
      </c>
      <c r="V13" s="106">
        <v>0.3645686434</v>
      </c>
      <c r="W13" s="106">
        <v>0.70591472600000005</v>
      </c>
      <c r="X13" s="106">
        <v>3.7370299999999997E-5</v>
      </c>
      <c r="Y13" s="107">
        <v>0.53904428900000001</v>
      </c>
      <c r="Z13" s="106">
        <v>0.3905600139</v>
      </c>
      <c r="AA13" s="106">
        <v>0.74397976040000002</v>
      </c>
      <c r="AB13" s="106">
        <v>0.49905496370000002</v>
      </c>
      <c r="AC13" s="106">
        <v>0.35864263340000002</v>
      </c>
      <c r="AD13" s="106">
        <v>0.69444018529999996</v>
      </c>
      <c r="AE13" s="104" t="s">
        <v>28</v>
      </c>
      <c r="AF13" s="106" t="s">
        <v>28</v>
      </c>
      <c r="AG13" s="106" t="s">
        <v>28</v>
      </c>
      <c r="AH13" s="106" t="s">
        <v>28</v>
      </c>
      <c r="AI13" s="112" t="s">
        <v>28</v>
      </c>
      <c r="AJ13" s="104">
        <v>62</v>
      </c>
      <c r="AK13" s="104">
        <v>8248</v>
      </c>
      <c r="AL13" s="105">
        <v>0.71113301740000001</v>
      </c>
      <c r="AM13" s="106">
        <v>0.54826484350000004</v>
      </c>
      <c r="AN13" s="106">
        <v>0.92238299499999998</v>
      </c>
      <c r="AO13" s="106">
        <v>5.9977549999999996E-3</v>
      </c>
      <c r="AP13" s="107">
        <v>0.75169738119999996</v>
      </c>
      <c r="AQ13" s="106">
        <v>0.58605764169999996</v>
      </c>
      <c r="AR13" s="106">
        <v>0.96415252139999996</v>
      </c>
      <c r="AS13" s="106">
        <v>0.69442838299999998</v>
      </c>
      <c r="AT13" s="106">
        <v>0.53538600989999996</v>
      </c>
      <c r="AU13" s="106">
        <v>0.90071606299999996</v>
      </c>
      <c r="AV13" s="104" t="s">
        <v>28</v>
      </c>
      <c r="AW13" s="106" t="s">
        <v>28</v>
      </c>
      <c r="AX13" s="106" t="s">
        <v>28</v>
      </c>
      <c r="AY13" s="106" t="s">
        <v>28</v>
      </c>
      <c r="AZ13" s="112" t="s">
        <v>28</v>
      </c>
      <c r="BA13" s="106" t="s">
        <v>28</v>
      </c>
      <c r="BB13" s="106" t="s">
        <v>28</v>
      </c>
      <c r="BC13" s="106" t="s">
        <v>28</v>
      </c>
      <c r="BD13" s="106" t="s">
        <v>28</v>
      </c>
      <c r="BE13" s="106" t="s">
        <v>28</v>
      </c>
      <c r="BF13" s="104" t="s">
        <v>28</v>
      </c>
      <c r="BG13" s="106" t="s">
        <v>28</v>
      </c>
      <c r="BH13" s="106" t="s">
        <v>28</v>
      </c>
      <c r="BI13" s="106" t="s">
        <v>28</v>
      </c>
      <c r="BJ13" s="106" t="s">
        <v>28</v>
      </c>
      <c r="BK13" s="104">
        <v>1</v>
      </c>
      <c r="BL13" s="104">
        <v>2</v>
      </c>
      <c r="BM13" s="104">
        <v>3</v>
      </c>
      <c r="BN13" s="104" t="s">
        <v>28</v>
      </c>
      <c r="BO13" s="104" t="s">
        <v>28</v>
      </c>
      <c r="BP13" s="104" t="s">
        <v>28</v>
      </c>
      <c r="BQ13" s="104" t="s">
        <v>28</v>
      </c>
      <c r="BR13" s="106" t="s">
        <v>28</v>
      </c>
      <c r="BS13" s="106" t="s">
        <v>28</v>
      </c>
      <c r="BT13" s="106" t="s">
        <v>28</v>
      </c>
      <c r="BU13" s="106" t="s">
        <v>28</v>
      </c>
      <c r="BV13" s="110" t="s">
        <v>265</v>
      </c>
      <c r="BW13" s="111">
        <v>40</v>
      </c>
      <c r="BX13" s="111">
        <v>37</v>
      </c>
      <c r="BY13" s="111">
        <v>62</v>
      </c>
    </row>
    <row r="14" spans="1:77" x14ac:dyDescent="0.3">
      <c r="A14" t="s">
        <v>42</v>
      </c>
      <c r="B14" s="104">
        <v>189</v>
      </c>
      <c r="C14" s="104">
        <v>13402</v>
      </c>
      <c r="D14" s="105">
        <v>1.4859010991999999</v>
      </c>
      <c r="E14" s="106">
        <v>1.2659242839</v>
      </c>
      <c r="F14" s="106">
        <v>1.7441027909</v>
      </c>
      <c r="G14" s="106">
        <v>7.1303108999999998E-3</v>
      </c>
      <c r="H14" s="107">
        <v>1.4102372780000001</v>
      </c>
      <c r="I14" s="106">
        <v>1.2228590132999999</v>
      </c>
      <c r="J14" s="106">
        <v>1.6263274496</v>
      </c>
      <c r="K14" s="106">
        <v>1.2460183868000001</v>
      </c>
      <c r="L14" s="106">
        <v>1.0615544566999999</v>
      </c>
      <c r="M14" s="106">
        <v>1.4625361991000001</v>
      </c>
      <c r="N14" s="106" t="s">
        <v>43</v>
      </c>
      <c r="O14" s="106">
        <v>0.36454262269999999</v>
      </c>
      <c r="P14" s="106">
        <v>0.28068088219999998</v>
      </c>
      <c r="Q14" s="106">
        <v>0.47346054599999998</v>
      </c>
      <c r="R14" s="112">
        <v>3.8624880000000002E-14</v>
      </c>
      <c r="S14" s="104">
        <v>235</v>
      </c>
      <c r="T14" s="104">
        <v>16889</v>
      </c>
      <c r="U14" s="105">
        <v>1.4538091862</v>
      </c>
      <c r="V14" s="106">
        <v>1.2561136844</v>
      </c>
      <c r="W14" s="106">
        <v>1.6826193170999999</v>
      </c>
      <c r="X14" s="106">
        <v>1.6039436E-6</v>
      </c>
      <c r="Y14" s="107">
        <v>1.3914382141999999</v>
      </c>
      <c r="Z14" s="106">
        <v>1.2244404275</v>
      </c>
      <c r="AA14" s="106">
        <v>1.5812123321</v>
      </c>
      <c r="AB14" s="106">
        <v>1.4301777302000001</v>
      </c>
      <c r="AC14" s="106">
        <v>1.2356957398999999</v>
      </c>
      <c r="AD14" s="106">
        <v>1.6552685859</v>
      </c>
      <c r="AE14" s="104" t="s">
        <v>47</v>
      </c>
      <c r="AF14" s="106">
        <v>0.42786239009999999</v>
      </c>
      <c r="AG14" s="106">
        <v>0.34357488200000003</v>
      </c>
      <c r="AH14" s="106">
        <v>0.53282773120000004</v>
      </c>
      <c r="AI14" s="112">
        <v>3.3488190000000002E-14</v>
      </c>
      <c r="AJ14" s="104">
        <v>274</v>
      </c>
      <c r="AK14" s="104">
        <v>20073</v>
      </c>
      <c r="AL14" s="105">
        <v>1.4126047901000001</v>
      </c>
      <c r="AM14" s="106">
        <v>1.2297361528999999</v>
      </c>
      <c r="AN14" s="106">
        <v>1.6226670155</v>
      </c>
      <c r="AO14" s="106">
        <v>5.4276426999999998E-6</v>
      </c>
      <c r="AP14" s="107">
        <v>1.3650176854</v>
      </c>
      <c r="AQ14" s="106">
        <v>1.2125937136</v>
      </c>
      <c r="AR14" s="106">
        <v>1.5366014690000001</v>
      </c>
      <c r="AS14" s="106">
        <v>1.3794224655</v>
      </c>
      <c r="AT14" s="106">
        <v>1.2008494434000001</v>
      </c>
      <c r="AU14" s="106">
        <v>1.5845502938</v>
      </c>
      <c r="AV14" s="104" t="s">
        <v>242</v>
      </c>
      <c r="AW14" s="106">
        <v>0.42829562370000002</v>
      </c>
      <c r="AX14" s="106">
        <v>0.34876688160000002</v>
      </c>
      <c r="AY14" s="106">
        <v>0.52595917479999998</v>
      </c>
      <c r="AZ14" s="112">
        <v>5.9263760000000004E-16</v>
      </c>
      <c r="BA14" s="106" t="s">
        <v>243</v>
      </c>
      <c r="BB14" s="106">
        <v>0.99473266130000004</v>
      </c>
      <c r="BC14" s="106">
        <v>1.0030407373000001</v>
      </c>
      <c r="BD14" s="106">
        <v>0.4072390796</v>
      </c>
      <c r="BE14" s="106">
        <v>2.4705161441999999</v>
      </c>
      <c r="BF14" s="104" t="s">
        <v>239</v>
      </c>
      <c r="BG14" s="106">
        <v>0.35757021280000001</v>
      </c>
      <c r="BH14" s="106">
        <v>1.6168413123000001</v>
      </c>
      <c r="BI14" s="106">
        <v>0.58093245419999995</v>
      </c>
      <c r="BJ14" s="106">
        <v>4.4999652029000003</v>
      </c>
      <c r="BK14" s="104">
        <v>1</v>
      </c>
      <c r="BL14" s="104">
        <v>2</v>
      </c>
      <c r="BM14" s="104">
        <v>3</v>
      </c>
      <c r="BN14" s="104" t="s">
        <v>268</v>
      </c>
      <c r="BO14" s="104" t="s">
        <v>268</v>
      </c>
      <c r="BP14" s="104" t="s">
        <v>268</v>
      </c>
      <c r="BQ14" s="104" t="s">
        <v>28</v>
      </c>
      <c r="BR14" s="106" t="s">
        <v>28</v>
      </c>
      <c r="BS14" s="106" t="s">
        <v>28</v>
      </c>
      <c r="BT14" s="106" t="s">
        <v>28</v>
      </c>
      <c r="BU14" s="106" t="s">
        <v>28</v>
      </c>
      <c r="BV14" s="110" t="s">
        <v>265</v>
      </c>
      <c r="BW14" s="111">
        <v>189</v>
      </c>
      <c r="BX14" s="111">
        <v>235</v>
      </c>
      <c r="BY14" s="111">
        <v>274</v>
      </c>
    </row>
    <row r="15" spans="1:77" x14ac:dyDescent="0.3">
      <c r="A15" t="s">
        <v>34</v>
      </c>
      <c r="B15" s="104">
        <v>124</v>
      </c>
      <c r="C15" s="104">
        <v>11775</v>
      </c>
      <c r="D15" s="105">
        <v>1.0617682534999999</v>
      </c>
      <c r="E15" s="106">
        <v>0.87724504869999997</v>
      </c>
      <c r="F15" s="106">
        <v>1.2851048013999999</v>
      </c>
      <c r="G15" s="106">
        <v>0.23314356620000001</v>
      </c>
      <c r="H15" s="107">
        <v>1.0530785563</v>
      </c>
      <c r="I15" s="106">
        <v>0.88312181769999998</v>
      </c>
      <c r="J15" s="106">
        <v>1.2557434585</v>
      </c>
      <c r="K15" s="106">
        <v>0.89035721629999998</v>
      </c>
      <c r="L15" s="106">
        <v>0.7356232935</v>
      </c>
      <c r="M15" s="106">
        <v>1.0776384863999999</v>
      </c>
      <c r="N15" s="106" t="s">
        <v>28</v>
      </c>
      <c r="O15" s="106" t="s">
        <v>28</v>
      </c>
      <c r="P15" s="106" t="s">
        <v>28</v>
      </c>
      <c r="Q15" s="106" t="s">
        <v>28</v>
      </c>
      <c r="R15" s="106" t="s">
        <v>28</v>
      </c>
      <c r="S15" s="104">
        <v>133</v>
      </c>
      <c r="T15" s="104">
        <v>15202</v>
      </c>
      <c r="U15" s="105">
        <v>0.88040610900000005</v>
      </c>
      <c r="V15" s="106">
        <v>0.73208699040000003</v>
      </c>
      <c r="W15" s="106">
        <v>1.0587743354000001</v>
      </c>
      <c r="X15" s="106">
        <v>0.12668253730000001</v>
      </c>
      <c r="Y15" s="107">
        <v>0.87488488360000005</v>
      </c>
      <c r="Z15" s="106">
        <v>0.73814618300000001</v>
      </c>
      <c r="AA15" s="106">
        <v>1.0369538948999999</v>
      </c>
      <c r="AB15" s="106">
        <v>0.86609523629999996</v>
      </c>
      <c r="AC15" s="106">
        <v>0.72018702329999995</v>
      </c>
      <c r="AD15" s="106">
        <v>1.0415641132</v>
      </c>
      <c r="AE15" s="104" t="s">
        <v>28</v>
      </c>
      <c r="AF15" s="104" t="s">
        <v>28</v>
      </c>
      <c r="AG15" s="104" t="s">
        <v>28</v>
      </c>
      <c r="AH15" s="104" t="s">
        <v>28</v>
      </c>
      <c r="AI15" s="104" t="s">
        <v>28</v>
      </c>
      <c r="AJ15" s="104">
        <v>147</v>
      </c>
      <c r="AK15" s="104">
        <v>17527</v>
      </c>
      <c r="AL15" s="105">
        <v>0.84765759070000002</v>
      </c>
      <c r="AM15" s="106">
        <v>0.71061667559999997</v>
      </c>
      <c r="AN15" s="106">
        <v>1.0111265549999999</v>
      </c>
      <c r="AO15" s="106">
        <v>3.5625424199999998E-2</v>
      </c>
      <c r="AP15" s="107">
        <v>0.8387059965</v>
      </c>
      <c r="AQ15" s="106">
        <v>0.71351618370000003</v>
      </c>
      <c r="AR15" s="106">
        <v>0.98586095809999996</v>
      </c>
      <c r="AS15" s="106">
        <v>0.82774597100000002</v>
      </c>
      <c r="AT15" s="106">
        <v>0.69392417009999996</v>
      </c>
      <c r="AU15" s="106">
        <v>0.98737502180000003</v>
      </c>
      <c r="AV15" s="104" t="s">
        <v>28</v>
      </c>
      <c r="AW15" s="104" t="s">
        <v>28</v>
      </c>
      <c r="AX15" s="104" t="s">
        <v>28</v>
      </c>
      <c r="AY15" s="104" t="s">
        <v>28</v>
      </c>
      <c r="AZ15" s="104" t="s">
        <v>28</v>
      </c>
      <c r="BA15" s="104" t="s">
        <v>28</v>
      </c>
      <c r="BB15" s="104" t="s">
        <v>28</v>
      </c>
      <c r="BC15" s="104" t="s">
        <v>28</v>
      </c>
      <c r="BD15" s="104" t="s">
        <v>28</v>
      </c>
      <c r="BE15" s="104" t="s">
        <v>28</v>
      </c>
      <c r="BF15" s="104" t="s">
        <v>28</v>
      </c>
      <c r="BG15" s="104" t="s">
        <v>28</v>
      </c>
      <c r="BH15" s="104" t="s">
        <v>28</v>
      </c>
      <c r="BI15" s="104" t="s">
        <v>28</v>
      </c>
      <c r="BJ15" s="104" t="s">
        <v>28</v>
      </c>
      <c r="BK15" s="104" t="s">
        <v>28</v>
      </c>
      <c r="BL15" s="104" t="s">
        <v>28</v>
      </c>
      <c r="BM15" s="104" t="s">
        <v>28</v>
      </c>
      <c r="BN15" s="104" t="s">
        <v>28</v>
      </c>
      <c r="BO15" s="104" t="s">
        <v>28</v>
      </c>
      <c r="BP15" s="104" t="s">
        <v>28</v>
      </c>
      <c r="BQ15" s="104" t="s">
        <v>28</v>
      </c>
      <c r="BR15" s="106" t="s">
        <v>28</v>
      </c>
      <c r="BS15" s="106" t="s">
        <v>28</v>
      </c>
      <c r="BT15" s="106" t="s">
        <v>28</v>
      </c>
      <c r="BU15" s="106" t="s">
        <v>28</v>
      </c>
      <c r="BV15" s="110" t="s">
        <v>28</v>
      </c>
      <c r="BW15" s="111">
        <v>124</v>
      </c>
      <c r="BX15" s="111">
        <v>133</v>
      </c>
      <c r="BY15" s="111">
        <v>147</v>
      </c>
    </row>
    <row r="16" spans="1:77" x14ac:dyDescent="0.3">
      <c r="A16" t="s">
        <v>35</v>
      </c>
      <c r="B16" s="104">
        <v>100</v>
      </c>
      <c r="C16" s="104">
        <v>10753</v>
      </c>
      <c r="D16" s="105">
        <v>0.91938122560000002</v>
      </c>
      <c r="E16" s="106">
        <v>0.74553146189999997</v>
      </c>
      <c r="F16" s="106">
        <v>1.1337708482</v>
      </c>
      <c r="G16" s="106">
        <v>1.5000839300000001E-2</v>
      </c>
      <c r="H16" s="107">
        <v>0.92997303080000004</v>
      </c>
      <c r="I16" s="106">
        <v>0.76445196240000002</v>
      </c>
      <c r="J16" s="106">
        <v>1.1313331386000001</v>
      </c>
      <c r="K16" s="106">
        <v>0.7709570389</v>
      </c>
      <c r="L16" s="106">
        <v>0.62517344519999996</v>
      </c>
      <c r="M16" s="106">
        <v>0.95073576839999996</v>
      </c>
      <c r="N16" s="106" t="s">
        <v>28</v>
      </c>
      <c r="O16" s="104" t="s">
        <v>28</v>
      </c>
      <c r="P16" s="104" t="s">
        <v>28</v>
      </c>
      <c r="Q16" s="104" t="s">
        <v>28</v>
      </c>
      <c r="R16" s="104" t="s">
        <v>28</v>
      </c>
      <c r="S16" s="104">
        <v>115</v>
      </c>
      <c r="T16" s="104">
        <v>14594</v>
      </c>
      <c r="U16" s="105">
        <v>0.77301017930000004</v>
      </c>
      <c r="V16" s="106">
        <v>0.63522259989999996</v>
      </c>
      <c r="W16" s="106">
        <v>0.94068557620000004</v>
      </c>
      <c r="X16" s="106">
        <v>6.2561244000000002E-3</v>
      </c>
      <c r="Y16" s="107">
        <v>0.78799506649999995</v>
      </c>
      <c r="Z16" s="106">
        <v>0.65636973139999999</v>
      </c>
      <c r="AA16" s="106">
        <v>0.94601593449999999</v>
      </c>
      <c r="AB16" s="106">
        <v>0.76044501180000001</v>
      </c>
      <c r="AC16" s="106">
        <v>0.62489714929999995</v>
      </c>
      <c r="AD16" s="106">
        <v>0.92539486959999995</v>
      </c>
      <c r="AE16" s="104" t="s">
        <v>28</v>
      </c>
      <c r="AF16" s="104" t="s">
        <v>28</v>
      </c>
      <c r="AG16" s="104" t="s">
        <v>28</v>
      </c>
      <c r="AH16" s="104" t="s">
        <v>28</v>
      </c>
      <c r="AI16" s="104" t="s">
        <v>28</v>
      </c>
      <c r="AJ16" s="104">
        <v>101</v>
      </c>
      <c r="AK16" s="104">
        <v>16682</v>
      </c>
      <c r="AL16" s="105">
        <v>0.59762419700000002</v>
      </c>
      <c r="AM16" s="106">
        <v>0.48542032769999999</v>
      </c>
      <c r="AN16" s="106">
        <v>0.73576375039999997</v>
      </c>
      <c r="AO16" s="106">
        <v>3.8520440999999999E-7</v>
      </c>
      <c r="AP16" s="107">
        <v>0.60544299239999999</v>
      </c>
      <c r="AQ16" s="106">
        <v>0.49816766820000002</v>
      </c>
      <c r="AR16" s="106">
        <v>0.73581896319999995</v>
      </c>
      <c r="AS16" s="106">
        <v>0.58358590379999997</v>
      </c>
      <c r="AT16" s="106">
        <v>0.47401772240000001</v>
      </c>
      <c r="AU16" s="106">
        <v>0.71848053590000005</v>
      </c>
      <c r="AV16" s="104" t="s">
        <v>28</v>
      </c>
      <c r="AW16" s="104" t="s">
        <v>28</v>
      </c>
      <c r="AX16" s="104" t="s">
        <v>28</v>
      </c>
      <c r="AY16" s="104" t="s">
        <v>28</v>
      </c>
      <c r="AZ16" s="104" t="s">
        <v>28</v>
      </c>
      <c r="BA16" s="104" t="s">
        <v>28</v>
      </c>
      <c r="BB16" s="104" t="s">
        <v>28</v>
      </c>
      <c r="BC16" s="104" t="s">
        <v>28</v>
      </c>
      <c r="BD16" s="104" t="s">
        <v>28</v>
      </c>
      <c r="BE16" s="104" t="s">
        <v>28</v>
      </c>
      <c r="BF16" s="104" t="s">
        <v>28</v>
      </c>
      <c r="BG16" s="104" t="s">
        <v>28</v>
      </c>
      <c r="BH16" s="104" t="s">
        <v>28</v>
      </c>
      <c r="BI16" s="104" t="s">
        <v>28</v>
      </c>
      <c r="BJ16" s="104" t="s">
        <v>28</v>
      </c>
      <c r="BK16" s="104" t="s">
        <v>28</v>
      </c>
      <c r="BL16" s="104">
        <v>2</v>
      </c>
      <c r="BM16" s="104">
        <v>3</v>
      </c>
      <c r="BN16" s="104" t="s">
        <v>28</v>
      </c>
      <c r="BO16" s="104" t="s">
        <v>28</v>
      </c>
      <c r="BP16" s="104" t="s">
        <v>28</v>
      </c>
      <c r="BQ16" s="104" t="s">
        <v>28</v>
      </c>
      <c r="BR16" s="106" t="s">
        <v>28</v>
      </c>
      <c r="BS16" s="106" t="s">
        <v>28</v>
      </c>
      <c r="BT16" s="106" t="s">
        <v>28</v>
      </c>
      <c r="BU16" s="106" t="s">
        <v>28</v>
      </c>
      <c r="BV16" s="110" t="s">
        <v>449</v>
      </c>
      <c r="BW16" s="111">
        <v>100</v>
      </c>
      <c r="BX16" s="111">
        <v>115</v>
      </c>
      <c r="BY16" s="111">
        <v>101</v>
      </c>
    </row>
    <row r="17" spans="1:77" x14ac:dyDescent="0.3">
      <c r="A17" t="s">
        <v>36</v>
      </c>
      <c r="B17" s="104">
        <v>59</v>
      </c>
      <c r="C17" s="104">
        <v>9526</v>
      </c>
      <c r="D17" s="105">
        <v>0.59188904939999998</v>
      </c>
      <c r="E17" s="106">
        <v>0.4535827905</v>
      </c>
      <c r="F17" s="106">
        <v>0.77236758999999999</v>
      </c>
      <c r="G17" s="106">
        <v>2.4857261999999998E-7</v>
      </c>
      <c r="H17" s="107">
        <v>0.61935754779999996</v>
      </c>
      <c r="I17" s="106">
        <v>0.47987091990000003</v>
      </c>
      <c r="J17" s="106">
        <v>0.79938949429999995</v>
      </c>
      <c r="K17" s="106">
        <v>0.49633494369999998</v>
      </c>
      <c r="L17" s="106">
        <v>0.38035673930000002</v>
      </c>
      <c r="M17" s="106">
        <v>0.64767716980000001</v>
      </c>
      <c r="N17" s="106" t="s">
        <v>28</v>
      </c>
      <c r="O17" s="104" t="s">
        <v>28</v>
      </c>
      <c r="P17" s="104" t="s">
        <v>28</v>
      </c>
      <c r="Q17" s="104" t="s">
        <v>28</v>
      </c>
      <c r="R17" s="104" t="s">
        <v>28</v>
      </c>
      <c r="S17" s="104">
        <v>79</v>
      </c>
      <c r="T17" s="104">
        <v>13021</v>
      </c>
      <c r="U17" s="105">
        <v>0.58282133599999997</v>
      </c>
      <c r="V17" s="106">
        <v>0.46208673210000001</v>
      </c>
      <c r="W17" s="106">
        <v>0.7351016293</v>
      </c>
      <c r="X17" s="106">
        <v>2.6428954999999999E-6</v>
      </c>
      <c r="Y17" s="107">
        <v>0.60671223409999997</v>
      </c>
      <c r="Z17" s="106">
        <v>0.48664817230000001</v>
      </c>
      <c r="AA17" s="106">
        <v>0.75639806320000003</v>
      </c>
      <c r="AB17" s="106">
        <v>0.57334766029999995</v>
      </c>
      <c r="AC17" s="106">
        <v>0.45457557980000002</v>
      </c>
      <c r="AD17" s="106">
        <v>0.72315265969999998</v>
      </c>
      <c r="AE17" s="104" t="s">
        <v>28</v>
      </c>
      <c r="AF17" s="104" t="s">
        <v>28</v>
      </c>
      <c r="AG17" s="104" t="s">
        <v>28</v>
      </c>
      <c r="AH17" s="104" t="s">
        <v>28</v>
      </c>
      <c r="AI17" s="104" t="s">
        <v>28</v>
      </c>
      <c r="AJ17" s="104">
        <v>76</v>
      </c>
      <c r="AK17" s="104">
        <v>15008</v>
      </c>
      <c r="AL17" s="105">
        <v>0.49053064070000002</v>
      </c>
      <c r="AM17" s="106">
        <v>0.3872478848</v>
      </c>
      <c r="AN17" s="106">
        <v>0.62135990640000005</v>
      </c>
      <c r="AO17" s="106">
        <v>1.0487012999999999E-9</v>
      </c>
      <c r="AP17" s="107">
        <v>0.50639658850000002</v>
      </c>
      <c r="AQ17" s="106">
        <v>0.4044373517</v>
      </c>
      <c r="AR17" s="106">
        <v>0.63405989519999995</v>
      </c>
      <c r="AS17" s="106">
        <v>0.47900799329999999</v>
      </c>
      <c r="AT17" s="106">
        <v>0.37815136669999999</v>
      </c>
      <c r="AU17" s="106">
        <v>0.60676405749999995</v>
      </c>
      <c r="AV17" s="104" t="s">
        <v>28</v>
      </c>
      <c r="AW17" s="104" t="s">
        <v>28</v>
      </c>
      <c r="AX17" s="104" t="s">
        <v>28</v>
      </c>
      <c r="AY17" s="104" t="s">
        <v>28</v>
      </c>
      <c r="AZ17" s="104" t="s">
        <v>28</v>
      </c>
      <c r="BA17" s="104" t="s">
        <v>28</v>
      </c>
      <c r="BB17" s="104" t="s">
        <v>28</v>
      </c>
      <c r="BC17" s="104" t="s">
        <v>28</v>
      </c>
      <c r="BD17" s="104" t="s">
        <v>28</v>
      </c>
      <c r="BE17" s="104" t="s">
        <v>28</v>
      </c>
      <c r="BF17" s="104" t="s">
        <v>28</v>
      </c>
      <c r="BG17" s="104" t="s">
        <v>28</v>
      </c>
      <c r="BH17" s="104" t="s">
        <v>28</v>
      </c>
      <c r="BI17" s="104" t="s">
        <v>28</v>
      </c>
      <c r="BJ17" s="104" t="s">
        <v>28</v>
      </c>
      <c r="BK17" s="104">
        <v>1</v>
      </c>
      <c r="BL17" s="104">
        <v>2</v>
      </c>
      <c r="BM17" s="104">
        <v>3</v>
      </c>
      <c r="BN17" s="104" t="s">
        <v>28</v>
      </c>
      <c r="BO17" s="104" t="s">
        <v>28</v>
      </c>
      <c r="BP17" s="104" t="s">
        <v>28</v>
      </c>
      <c r="BQ17" s="104" t="s">
        <v>28</v>
      </c>
      <c r="BR17" s="106" t="s">
        <v>28</v>
      </c>
      <c r="BS17" s="106" t="s">
        <v>28</v>
      </c>
      <c r="BT17" s="106" t="s">
        <v>28</v>
      </c>
      <c r="BU17" s="106" t="s">
        <v>28</v>
      </c>
      <c r="BV17" s="110" t="s">
        <v>265</v>
      </c>
      <c r="BW17" s="111">
        <v>59</v>
      </c>
      <c r="BX17" s="111">
        <v>79</v>
      </c>
      <c r="BY17" s="111">
        <v>76</v>
      </c>
    </row>
    <row r="18" spans="1:77" x14ac:dyDescent="0.3">
      <c r="A18" t="s">
        <v>44</v>
      </c>
      <c r="B18" s="104">
        <v>36</v>
      </c>
      <c r="C18" s="104">
        <v>7732</v>
      </c>
      <c r="D18" s="105">
        <v>0.43803326209999999</v>
      </c>
      <c r="E18" s="106">
        <v>0.31325590440000001</v>
      </c>
      <c r="F18" s="106">
        <v>0.61251244120000004</v>
      </c>
      <c r="G18" s="106">
        <v>4.7762316000000003E-9</v>
      </c>
      <c r="H18" s="107">
        <v>0.4655975168</v>
      </c>
      <c r="I18" s="106">
        <v>0.33584874640000001</v>
      </c>
      <c r="J18" s="106">
        <v>0.64547225500000005</v>
      </c>
      <c r="K18" s="106">
        <v>0.36731751460000001</v>
      </c>
      <c r="L18" s="106">
        <v>0.26268411600000002</v>
      </c>
      <c r="M18" s="106">
        <v>0.51362891129999999</v>
      </c>
      <c r="N18" s="106" t="s">
        <v>28</v>
      </c>
      <c r="O18" s="104" t="s">
        <v>28</v>
      </c>
      <c r="P18" s="104" t="s">
        <v>28</v>
      </c>
      <c r="Q18" s="104" t="s">
        <v>28</v>
      </c>
      <c r="R18" s="104" t="s">
        <v>28</v>
      </c>
      <c r="S18" s="104">
        <v>55</v>
      </c>
      <c r="T18" s="104">
        <v>10267</v>
      </c>
      <c r="U18" s="105">
        <v>0.50007757590000002</v>
      </c>
      <c r="V18" s="106">
        <v>0.38014232149999999</v>
      </c>
      <c r="W18" s="106">
        <v>0.657852514</v>
      </c>
      <c r="X18" s="106">
        <v>3.9722699E-7</v>
      </c>
      <c r="Y18" s="107">
        <v>0.53569689300000001</v>
      </c>
      <c r="Z18" s="106">
        <v>0.41128525020000001</v>
      </c>
      <c r="AA18" s="106">
        <v>0.69774240870000004</v>
      </c>
      <c r="AB18" s="106">
        <v>0.49194888790000002</v>
      </c>
      <c r="AC18" s="106">
        <v>0.37396316359999998</v>
      </c>
      <c r="AD18" s="106">
        <v>0.64715921740000004</v>
      </c>
      <c r="AE18" s="104" t="s">
        <v>28</v>
      </c>
      <c r="AF18" s="104" t="s">
        <v>28</v>
      </c>
      <c r="AG18" s="104" t="s">
        <v>28</v>
      </c>
      <c r="AH18" s="104" t="s">
        <v>28</v>
      </c>
      <c r="AI18" s="104" t="s">
        <v>28</v>
      </c>
      <c r="AJ18" s="104">
        <v>65</v>
      </c>
      <c r="AK18" s="104">
        <v>11869</v>
      </c>
      <c r="AL18" s="105">
        <v>0.52049107539999995</v>
      </c>
      <c r="AM18" s="106">
        <v>0.40381373100000001</v>
      </c>
      <c r="AN18" s="106">
        <v>0.67088099970000004</v>
      </c>
      <c r="AO18" s="106">
        <v>1.7338893E-7</v>
      </c>
      <c r="AP18" s="107">
        <v>0.54764512600000004</v>
      </c>
      <c r="AQ18" s="106">
        <v>0.4294579724</v>
      </c>
      <c r="AR18" s="106">
        <v>0.6983574722</v>
      </c>
      <c r="AS18" s="106">
        <v>0.50826465229999995</v>
      </c>
      <c r="AT18" s="106">
        <v>0.3943280784</v>
      </c>
      <c r="AU18" s="106">
        <v>0.65512189190000003</v>
      </c>
      <c r="AV18" s="104" t="s">
        <v>28</v>
      </c>
      <c r="AW18" s="104" t="s">
        <v>28</v>
      </c>
      <c r="AX18" s="104" t="s">
        <v>28</v>
      </c>
      <c r="AY18" s="104" t="s">
        <v>28</v>
      </c>
      <c r="AZ18" s="104" t="s">
        <v>28</v>
      </c>
      <c r="BA18" s="104" t="s">
        <v>28</v>
      </c>
      <c r="BB18" s="104" t="s">
        <v>28</v>
      </c>
      <c r="BC18" s="104" t="s">
        <v>28</v>
      </c>
      <c r="BD18" s="104" t="s">
        <v>28</v>
      </c>
      <c r="BE18" s="104" t="s">
        <v>28</v>
      </c>
      <c r="BF18" s="104" t="s">
        <v>28</v>
      </c>
      <c r="BG18" s="104" t="s">
        <v>28</v>
      </c>
      <c r="BH18" s="104" t="s">
        <v>28</v>
      </c>
      <c r="BI18" s="104" t="s">
        <v>28</v>
      </c>
      <c r="BJ18" s="104" t="s">
        <v>28</v>
      </c>
      <c r="BK18" s="104">
        <v>1</v>
      </c>
      <c r="BL18" s="104">
        <v>2</v>
      </c>
      <c r="BM18" s="104">
        <v>3</v>
      </c>
      <c r="BN18" s="104" t="s">
        <v>28</v>
      </c>
      <c r="BO18" s="104" t="s">
        <v>28</v>
      </c>
      <c r="BP18" s="104" t="s">
        <v>28</v>
      </c>
      <c r="BQ18" s="104" t="s">
        <v>28</v>
      </c>
      <c r="BR18" s="106" t="s">
        <v>28</v>
      </c>
      <c r="BS18" s="106" t="s">
        <v>28</v>
      </c>
      <c r="BT18" s="106" t="s">
        <v>28</v>
      </c>
      <c r="BU18" s="106" t="s">
        <v>28</v>
      </c>
      <c r="BV18" s="110" t="s">
        <v>265</v>
      </c>
      <c r="BW18" s="111">
        <v>36</v>
      </c>
      <c r="BX18" s="111">
        <v>55</v>
      </c>
      <c r="BY18" s="111">
        <v>65</v>
      </c>
    </row>
    <row r="19" spans="1:77" x14ac:dyDescent="0.3">
      <c r="A19" t="s">
        <v>45</v>
      </c>
      <c r="B19" s="104">
        <v>1101</v>
      </c>
      <c r="C19" s="104">
        <v>92507</v>
      </c>
      <c r="D19" s="105">
        <v>1.1925194001999999</v>
      </c>
      <c r="E19" s="106">
        <v>1.0880250023</v>
      </c>
      <c r="F19" s="106">
        <v>1.3070494857999999</v>
      </c>
      <c r="G19" s="106" t="s">
        <v>28</v>
      </c>
      <c r="H19" s="107">
        <v>1.1901802025999999</v>
      </c>
      <c r="I19" s="106">
        <v>1.1219143103</v>
      </c>
      <c r="J19" s="106">
        <v>1.2625999165999999</v>
      </c>
      <c r="K19" s="106" t="s">
        <v>28</v>
      </c>
      <c r="L19" s="106" t="s">
        <v>28</v>
      </c>
      <c r="M19" s="106" t="s">
        <v>28</v>
      </c>
      <c r="N19" s="106" t="s">
        <v>28</v>
      </c>
      <c r="O19" s="104" t="s">
        <v>28</v>
      </c>
      <c r="P19" s="104" t="s">
        <v>28</v>
      </c>
      <c r="Q19" s="104" t="s">
        <v>28</v>
      </c>
      <c r="R19" s="104" t="s">
        <v>28</v>
      </c>
      <c r="S19" s="104">
        <v>1241</v>
      </c>
      <c r="T19" s="104">
        <v>121117</v>
      </c>
      <c r="U19" s="105">
        <v>1.0165234400000001</v>
      </c>
      <c r="V19" s="106">
        <v>0.92877408800000005</v>
      </c>
      <c r="W19" s="106">
        <v>1.1125632351999999</v>
      </c>
      <c r="X19" s="106" t="s">
        <v>28</v>
      </c>
      <c r="Y19" s="107">
        <v>1.0246290777</v>
      </c>
      <c r="Z19" s="106">
        <v>0.96917882749999995</v>
      </c>
      <c r="AA19" s="106">
        <v>1.0832518386000001</v>
      </c>
      <c r="AB19" s="106" t="s">
        <v>28</v>
      </c>
      <c r="AC19" s="106" t="s">
        <v>28</v>
      </c>
      <c r="AD19" s="106" t="s">
        <v>28</v>
      </c>
      <c r="AE19" s="104" t="s">
        <v>28</v>
      </c>
      <c r="AF19" s="104" t="s">
        <v>28</v>
      </c>
      <c r="AG19" s="104" t="s">
        <v>28</v>
      </c>
      <c r="AH19" s="104" t="s">
        <v>28</v>
      </c>
      <c r="AI19" s="104" t="s">
        <v>28</v>
      </c>
      <c r="AJ19" s="104">
        <v>1424</v>
      </c>
      <c r="AK19" s="104">
        <v>139055</v>
      </c>
      <c r="AL19" s="105">
        <v>1.0240552299000001</v>
      </c>
      <c r="AM19" s="106">
        <v>0.97222455159999999</v>
      </c>
      <c r="AN19" s="106">
        <v>1.0786490757</v>
      </c>
      <c r="AO19" s="106" t="s">
        <v>28</v>
      </c>
      <c r="AP19" s="107">
        <v>1.0240552299000001</v>
      </c>
      <c r="AQ19" s="106">
        <v>0.97222455159999999</v>
      </c>
      <c r="AR19" s="106">
        <v>1.0786490757</v>
      </c>
      <c r="AS19" s="106" t="s">
        <v>28</v>
      </c>
      <c r="AT19" s="106" t="s">
        <v>28</v>
      </c>
      <c r="AU19" s="106" t="s">
        <v>28</v>
      </c>
      <c r="AV19" s="104" t="s">
        <v>28</v>
      </c>
      <c r="AW19" s="104" t="s">
        <v>28</v>
      </c>
      <c r="AX19" s="104" t="s">
        <v>28</v>
      </c>
      <c r="AY19" s="104" t="s">
        <v>28</v>
      </c>
      <c r="AZ19" s="104" t="s">
        <v>28</v>
      </c>
      <c r="BA19" s="104" t="s">
        <v>28</v>
      </c>
      <c r="BB19" s="104" t="s">
        <v>28</v>
      </c>
      <c r="BC19" s="104" t="s">
        <v>28</v>
      </c>
      <c r="BD19" s="104" t="s">
        <v>28</v>
      </c>
      <c r="BE19" s="104" t="s">
        <v>28</v>
      </c>
      <c r="BF19" s="104" t="s">
        <v>28</v>
      </c>
      <c r="BG19" s="104" t="s">
        <v>28</v>
      </c>
      <c r="BH19" s="104" t="s">
        <v>28</v>
      </c>
      <c r="BI19" s="104" t="s">
        <v>28</v>
      </c>
      <c r="BJ19" s="104" t="s">
        <v>28</v>
      </c>
      <c r="BK19" s="104" t="s">
        <v>28</v>
      </c>
      <c r="BL19" s="104" t="s">
        <v>28</v>
      </c>
      <c r="BM19" s="104" t="s">
        <v>28</v>
      </c>
      <c r="BN19" s="104" t="s">
        <v>28</v>
      </c>
      <c r="BO19" s="104" t="s">
        <v>28</v>
      </c>
      <c r="BP19" s="104" t="s">
        <v>28</v>
      </c>
      <c r="BQ19" s="104" t="s">
        <v>28</v>
      </c>
      <c r="BR19" s="106" t="s">
        <v>28</v>
      </c>
      <c r="BS19" s="106" t="s">
        <v>28</v>
      </c>
      <c r="BT19" s="106" t="s">
        <v>28</v>
      </c>
      <c r="BU19" s="106" t="s">
        <v>28</v>
      </c>
      <c r="BV19" s="110" t="s">
        <v>28</v>
      </c>
      <c r="BW19" s="111">
        <v>1101</v>
      </c>
      <c r="BX19" s="111">
        <v>1241</v>
      </c>
      <c r="BY19" s="111">
        <v>1424</v>
      </c>
    </row>
    <row r="20" spans="1:77" x14ac:dyDescent="0.3">
      <c r="BN20" s="6"/>
      <c r="BO20" s="6"/>
      <c r="BP20" s="6"/>
      <c r="BQ20" s="6"/>
      <c r="BR20" s="12"/>
      <c r="BS20" s="12"/>
      <c r="BT20" s="12"/>
      <c r="BU20" s="12"/>
    </row>
    <row r="21" spans="1:77" x14ac:dyDescent="0.3">
      <c r="BN21" s="6"/>
      <c r="BO21" s="6"/>
      <c r="BP21" s="6"/>
      <c r="BQ21" s="6"/>
      <c r="BR21" s="12"/>
      <c r="BS21" s="12"/>
      <c r="BT21" s="12"/>
      <c r="BU21" s="12"/>
    </row>
    <row r="22" spans="1:77" x14ac:dyDescent="0.3">
      <c r="BN22" s="6"/>
      <c r="BO22" s="6"/>
      <c r="BP22" s="6"/>
      <c r="BQ22" s="6"/>
      <c r="BR22" s="12"/>
      <c r="BS22" s="12"/>
      <c r="BT22" s="12"/>
      <c r="BU22" s="12"/>
    </row>
    <row r="23" spans="1:77" x14ac:dyDescent="0.3">
      <c r="BN23" s="6"/>
      <c r="BO23" s="6"/>
      <c r="BP23" s="6"/>
      <c r="BQ23" s="6"/>
      <c r="BR23" s="12"/>
      <c r="BS23" s="12"/>
      <c r="BT23" s="12"/>
      <c r="BU23" s="12"/>
    </row>
    <row r="24" spans="1:77" x14ac:dyDescent="0.3">
      <c r="BN24" s="6"/>
      <c r="BO24" s="6"/>
      <c r="BP24" s="6"/>
      <c r="BQ24" s="6"/>
      <c r="BR24" s="12"/>
      <c r="BS24" s="12"/>
      <c r="BT24" s="12"/>
      <c r="BU24" s="12"/>
    </row>
    <row r="25" spans="1:77" x14ac:dyDescent="0.3">
      <c r="BN25" s="6"/>
      <c r="BO25" s="6"/>
      <c r="BP25" s="6"/>
      <c r="BQ25" s="6"/>
      <c r="BR25" s="12"/>
      <c r="BS25" s="12"/>
      <c r="BT25" s="12"/>
      <c r="BU25" s="12"/>
    </row>
    <row r="26" spans="1:77" x14ac:dyDescent="0.3">
      <c r="X26" s="4"/>
      <c r="AO26" s="4"/>
      <c r="BN26" s="6"/>
      <c r="BO26" s="6"/>
      <c r="BP26" s="6"/>
      <c r="BQ26" s="6"/>
      <c r="BR26" s="12"/>
      <c r="BS26" s="12"/>
      <c r="BT26" s="12"/>
      <c r="BU26" s="12"/>
    </row>
    <row r="27" spans="1:77" x14ac:dyDescent="0.3">
      <c r="R27" s="4"/>
      <c r="X27" s="4"/>
      <c r="AI27" s="4"/>
      <c r="AO27" s="4"/>
      <c r="AZ27" s="4"/>
      <c r="BN27" s="6"/>
      <c r="BO27" s="6"/>
      <c r="BP27" s="6"/>
      <c r="BQ27" s="6"/>
      <c r="BR27" s="12"/>
      <c r="BS27" s="12"/>
      <c r="BT27" s="12"/>
      <c r="BU27" s="12"/>
    </row>
    <row r="28" spans="1:77" x14ac:dyDescent="0.3">
      <c r="X28" s="4"/>
      <c r="AO28" s="4"/>
      <c r="BN28" s="6"/>
      <c r="BO28" s="6"/>
      <c r="BP28" s="6"/>
      <c r="BQ28" s="6"/>
      <c r="BR28" s="12"/>
      <c r="BS28" s="12"/>
      <c r="BT28" s="12"/>
      <c r="BU28" s="12"/>
    </row>
    <row r="29" spans="1:77" x14ac:dyDescent="0.3">
      <c r="BN29" s="6"/>
      <c r="BO29" s="6"/>
      <c r="BP29" s="6"/>
      <c r="BQ29" s="6"/>
      <c r="BR29" s="12"/>
      <c r="BS29" s="12"/>
      <c r="BT29" s="12"/>
      <c r="BU29" s="12"/>
    </row>
    <row r="30" spans="1:77" x14ac:dyDescent="0.3">
      <c r="BN30" s="6"/>
      <c r="BO30" s="6"/>
      <c r="BP30" s="6"/>
      <c r="BQ30" s="6"/>
      <c r="BR30" s="12"/>
      <c r="BS30" s="12"/>
      <c r="BT30" s="12"/>
      <c r="BU30" s="12"/>
    </row>
    <row r="31" spans="1:77" x14ac:dyDescent="0.3">
      <c r="BN31" s="6"/>
      <c r="BO31" s="6"/>
      <c r="BP31" s="6"/>
      <c r="BQ31" s="6"/>
      <c r="BR31" s="12"/>
      <c r="BS31" s="12"/>
      <c r="BT31" s="12"/>
      <c r="BU31" s="12"/>
    </row>
    <row r="32" spans="1:77" x14ac:dyDescent="0.3">
      <c r="R32" s="4"/>
      <c r="AI32" s="4"/>
      <c r="AZ32" s="4"/>
      <c r="BN32" s="6"/>
      <c r="BO32" s="6"/>
      <c r="BP32" s="6"/>
      <c r="BQ32" s="6"/>
      <c r="BR32" s="12"/>
      <c r="BS32" s="12"/>
      <c r="BT32" s="12"/>
      <c r="BU32" s="12"/>
    </row>
    <row r="33" spans="24:73" x14ac:dyDescent="0.3">
      <c r="BN33" s="6"/>
      <c r="BO33" s="6"/>
      <c r="BP33" s="6"/>
      <c r="BQ33" s="6"/>
      <c r="BR33" s="12"/>
      <c r="BS33" s="12"/>
      <c r="BT33" s="12"/>
      <c r="BU33" s="12"/>
    </row>
    <row r="34" spans="24:73" x14ac:dyDescent="0.3">
      <c r="BN34" s="6"/>
      <c r="BO34" s="6"/>
      <c r="BP34" s="6"/>
      <c r="BQ34" s="6"/>
      <c r="BR34" s="12"/>
      <c r="BS34" s="12"/>
      <c r="BT34" s="12"/>
      <c r="BU34" s="12"/>
    </row>
    <row r="35" spans="24:73" x14ac:dyDescent="0.3">
      <c r="X35" s="4"/>
      <c r="AO35" s="4"/>
      <c r="BN35" s="6"/>
      <c r="BO35" s="6"/>
      <c r="BP35" s="6"/>
      <c r="BQ35" s="6"/>
      <c r="BR35" s="12"/>
      <c r="BS35" s="12"/>
      <c r="BT35" s="12"/>
      <c r="BU35" s="12"/>
    </row>
    <row r="36" spans="24:73" x14ac:dyDescent="0.3">
      <c r="X36" s="4"/>
      <c r="AO36" s="4"/>
      <c r="BN36" s="6"/>
      <c r="BO36" s="6"/>
      <c r="BP36" s="6"/>
      <c r="BQ36" s="6"/>
      <c r="BR36" s="12"/>
      <c r="BS36" s="12"/>
      <c r="BT36" s="12"/>
      <c r="BU36" s="12"/>
    </row>
    <row r="37" spans="24:73" x14ac:dyDescent="0.3">
      <c r="BN37" s="6"/>
      <c r="BO37" s="6"/>
      <c r="BP37" s="6"/>
      <c r="BQ37" s="6"/>
      <c r="BR37" s="12"/>
      <c r="BS37" s="12"/>
      <c r="BT37" s="12"/>
      <c r="BU37" s="12"/>
    </row>
    <row r="38" spans="24:73" x14ac:dyDescent="0.3">
      <c r="BN38" s="6"/>
      <c r="BO38" s="6"/>
      <c r="BP38" s="6"/>
      <c r="BQ38" s="6"/>
      <c r="BR38" s="12"/>
      <c r="BS38" s="12"/>
      <c r="BT38" s="12"/>
      <c r="BU38" s="12"/>
    </row>
    <row r="39" spans="24:73" x14ac:dyDescent="0.3">
      <c r="BN39" s="6"/>
      <c r="BO39" s="6"/>
      <c r="BP39" s="6"/>
      <c r="BQ39" s="6"/>
      <c r="BR39" s="12"/>
      <c r="BS39" s="12"/>
      <c r="BT39" s="12"/>
      <c r="BU39" s="12"/>
    </row>
    <row r="40" spans="24:73" x14ac:dyDescent="0.3">
      <c r="BN40" s="6"/>
      <c r="BO40" s="6"/>
      <c r="BP40" s="6"/>
      <c r="BQ40" s="6"/>
      <c r="BR40" s="12"/>
      <c r="BS40" s="12"/>
      <c r="BT40" s="12"/>
      <c r="BU40" s="12"/>
    </row>
    <row r="41" spans="24:73" x14ac:dyDescent="0.3">
      <c r="BN41" s="6"/>
      <c r="BO41" s="6"/>
      <c r="BP41" s="6"/>
      <c r="BQ41" s="6"/>
      <c r="BR41" s="12"/>
      <c r="BS41" s="12"/>
      <c r="BT41" s="12"/>
      <c r="BU41" s="12"/>
    </row>
    <row r="42" spans="24:73" x14ac:dyDescent="0.3">
      <c r="BN42" s="6"/>
      <c r="BO42" s="6"/>
      <c r="BP42" s="6"/>
      <c r="BQ42" s="6"/>
      <c r="BR42" s="12"/>
      <c r="BS42" s="12"/>
      <c r="BT42" s="12"/>
      <c r="BU42" s="12"/>
    </row>
    <row r="43" spans="24:73" x14ac:dyDescent="0.3">
      <c r="BN43" s="6"/>
      <c r="BO43" s="6"/>
      <c r="BP43" s="6"/>
      <c r="BQ43" s="6"/>
      <c r="BR43" s="12"/>
      <c r="BS43" s="12"/>
      <c r="BT43" s="12"/>
      <c r="BU43" s="12"/>
    </row>
    <row r="44" spans="24:73" x14ac:dyDescent="0.3">
      <c r="BN44" s="6"/>
      <c r="BO44" s="6"/>
      <c r="BP44" s="6"/>
      <c r="BQ44" s="6"/>
      <c r="BR44" s="12"/>
      <c r="BS44" s="12"/>
      <c r="BT44" s="12"/>
      <c r="BU44" s="12"/>
    </row>
    <row r="45" spans="24:73" x14ac:dyDescent="0.3">
      <c r="BN45" s="6"/>
      <c r="BO45" s="6"/>
      <c r="BP45" s="6"/>
      <c r="BQ45" s="6"/>
      <c r="BR45" s="12"/>
      <c r="BS45" s="12"/>
      <c r="BT45" s="12"/>
      <c r="BU45" s="12"/>
    </row>
    <row r="46" spans="24:73" x14ac:dyDescent="0.3">
      <c r="BN46" s="6"/>
      <c r="BO46" s="6"/>
      <c r="BP46" s="6"/>
      <c r="BQ46" s="6"/>
      <c r="BR46" s="12"/>
      <c r="BS46" s="12"/>
      <c r="BT46" s="12"/>
      <c r="BU46" s="12"/>
    </row>
    <row r="47" spans="24:73" x14ac:dyDescent="0.3">
      <c r="BN47" s="6"/>
      <c r="BO47" s="6"/>
      <c r="BP47" s="6"/>
      <c r="BQ47" s="6"/>
      <c r="BR47" s="12"/>
      <c r="BS47" s="12"/>
      <c r="BT47" s="12"/>
      <c r="BU47" s="12"/>
    </row>
    <row r="48" spans="24:73" x14ac:dyDescent="0.3">
      <c r="BN48" s="6"/>
      <c r="BO48" s="6"/>
      <c r="BP48" s="6"/>
      <c r="BQ48" s="6"/>
      <c r="BR48" s="12"/>
      <c r="BS48" s="12"/>
      <c r="BT48" s="12"/>
      <c r="BU48" s="12"/>
    </row>
    <row r="49" spans="66:73" x14ac:dyDescent="0.3">
      <c r="BN49" s="6"/>
      <c r="BO49" s="6"/>
      <c r="BP49" s="6"/>
      <c r="BQ49" s="6"/>
      <c r="BR49" s="12"/>
      <c r="BS49" s="12"/>
      <c r="BT49" s="12"/>
      <c r="BU49" s="12"/>
    </row>
    <row r="50" spans="66:73" x14ac:dyDescent="0.3">
      <c r="BN50" s="6"/>
      <c r="BO50" s="6"/>
      <c r="BP50" s="6"/>
      <c r="BQ50" s="6"/>
      <c r="BR50" s="12"/>
      <c r="BS50" s="12"/>
      <c r="BT50" s="12"/>
      <c r="BU50" s="12"/>
    </row>
    <row r="51" spans="66:73" x14ac:dyDescent="0.3">
      <c r="BN51" s="6"/>
      <c r="BO51" s="6"/>
      <c r="BP51" s="6"/>
      <c r="BQ51" s="6"/>
      <c r="BR51" s="12"/>
      <c r="BS51" s="12"/>
      <c r="BT51" s="12"/>
      <c r="BU51" s="12"/>
    </row>
    <row r="52" spans="66:73" x14ac:dyDescent="0.3">
      <c r="BN52" s="6"/>
      <c r="BO52" s="6"/>
      <c r="BP52" s="6"/>
      <c r="BQ52" s="6"/>
      <c r="BR52" s="12"/>
      <c r="BS52" s="12"/>
      <c r="BT52" s="12"/>
      <c r="BU52" s="12"/>
    </row>
    <row r="53" spans="66:73" x14ac:dyDescent="0.3">
      <c r="BN53" s="6"/>
      <c r="BO53" s="6"/>
      <c r="BP53" s="6"/>
      <c r="BQ53" s="6"/>
      <c r="BR53" s="12"/>
      <c r="BS53" s="12"/>
      <c r="BT53" s="12"/>
      <c r="BU53" s="12"/>
    </row>
    <row r="54" spans="66:73" x14ac:dyDescent="0.3">
      <c r="BN54" s="6"/>
      <c r="BO54" s="6"/>
      <c r="BP54" s="6"/>
      <c r="BQ54" s="6"/>
      <c r="BR54" s="12"/>
      <c r="BS54" s="12"/>
      <c r="BT54" s="12"/>
      <c r="BU54" s="12"/>
    </row>
    <row r="55" spans="66:73" x14ac:dyDescent="0.3">
      <c r="BN55" s="6"/>
      <c r="BO55" s="6"/>
      <c r="BP55" s="6"/>
      <c r="BQ55" s="6"/>
      <c r="BR55" s="12"/>
      <c r="BS55" s="12"/>
      <c r="BT55" s="12"/>
      <c r="BU55" s="12"/>
    </row>
    <row r="56" spans="66:73" x14ac:dyDescent="0.3">
      <c r="BN56" s="6"/>
      <c r="BO56" s="6"/>
      <c r="BP56" s="6"/>
      <c r="BQ56" s="6"/>
      <c r="BR56" s="12"/>
      <c r="BS56" s="12"/>
      <c r="BT56" s="12"/>
      <c r="BU56" s="12"/>
    </row>
    <row r="57" spans="66:73" x14ac:dyDescent="0.3">
      <c r="BN57" s="6"/>
      <c r="BO57" s="6"/>
      <c r="BP57" s="6"/>
      <c r="BQ57" s="6"/>
      <c r="BR57" s="12"/>
      <c r="BS57" s="12"/>
      <c r="BT57" s="12"/>
      <c r="BU57" s="12"/>
    </row>
    <row r="58" spans="66:73" x14ac:dyDescent="0.3">
      <c r="BN58" s="6"/>
      <c r="BO58" s="6"/>
      <c r="BP58" s="6"/>
      <c r="BQ58" s="6"/>
      <c r="BR58" s="12"/>
      <c r="BS58" s="12"/>
      <c r="BT58" s="12"/>
      <c r="BU58" s="12"/>
    </row>
    <row r="59" spans="66:73" x14ac:dyDescent="0.3">
      <c r="BN59" s="6"/>
      <c r="BO59" s="6"/>
      <c r="BP59" s="6"/>
      <c r="BQ59" s="6"/>
      <c r="BR59" s="12"/>
      <c r="BS59" s="12"/>
      <c r="BT59" s="12"/>
      <c r="BU59" s="12"/>
    </row>
    <row r="60" spans="66:73" x14ac:dyDescent="0.3">
      <c r="BN60" s="6"/>
      <c r="BO60" s="6"/>
      <c r="BP60" s="6"/>
      <c r="BQ60" s="6"/>
      <c r="BR60" s="12"/>
      <c r="BS60" s="12"/>
      <c r="BT60" s="12"/>
      <c r="BU60" s="12"/>
    </row>
    <row r="61" spans="66:73" x14ac:dyDescent="0.3">
      <c r="BN61" s="6"/>
      <c r="BO61" s="6"/>
      <c r="BP61" s="6"/>
      <c r="BQ61" s="6"/>
      <c r="BR61" s="12"/>
      <c r="BS61" s="12"/>
      <c r="BT61" s="12"/>
      <c r="BU61" s="12"/>
    </row>
    <row r="62" spans="66:73" x14ac:dyDescent="0.3">
      <c r="BN62" s="6"/>
      <c r="BO62" s="6"/>
      <c r="BP62" s="6"/>
      <c r="BQ62" s="6"/>
      <c r="BR62" s="12"/>
      <c r="BS62" s="12"/>
      <c r="BT62" s="12"/>
      <c r="BU62" s="12"/>
    </row>
    <row r="63" spans="66:73" x14ac:dyDescent="0.3">
      <c r="BN63" s="6"/>
      <c r="BO63" s="6"/>
      <c r="BP63" s="6"/>
      <c r="BQ63" s="6"/>
      <c r="BR63" s="12"/>
      <c r="BS63" s="12"/>
      <c r="BT63" s="12"/>
      <c r="BU63" s="12"/>
    </row>
    <row r="64" spans="66:73" x14ac:dyDescent="0.3">
      <c r="BN64" s="6"/>
      <c r="BO64" s="6"/>
      <c r="BP64" s="6"/>
      <c r="BQ64" s="6"/>
      <c r="BR64" s="12"/>
      <c r="BS64" s="12"/>
      <c r="BT64" s="12"/>
      <c r="BU64" s="12"/>
    </row>
    <row r="65" spans="66:73" x14ac:dyDescent="0.3">
      <c r="BN65" s="6"/>
      <c r="BO65" s="6"/>
      <c r="BP65" s="6"/>
      <c r="BQ65" s="6"/>
      <c r="BR65" s="12"/>
      <c r="BS65" s="12"/>
      <c r="BT65" s="12"/>
      <c r="BU65" s="12"/>
    </row>
    <row r="66" spans="66:73" x14ac:dyDescent="0.3">
      <c r="BN66" s="6"/>
      <c r="BO66" s="6"/>
      <c r="BP66" s="6"/>
      <c r="BQ66" s="6"/>
      <c r="BR66" s="12"/>
      <c r="BS66" s="12"/>
      <c r="BT66" s="12"/>
      <c r="BU66" s="12"/>
    </row>
    <row r="67" spans="66:73" x14ac:dyDescent="0.3">
      <c r="BN67" s="6"/>
      <c r="BO67" s="6"/>
      <c r="BP67" s="6"/>
      <c r="BQ67" s="6"/>
      <c r="BR67" s="12"/>
      <c r="BS67" s="12"/>
      <c r="BT67" s="12"/>
      <c r="BU67" s="12"/>
    </row>
    <row r="68" spans="66:73" x14ac:dyDescent="0.3">
      <c r="BN68" s="6"/>
      <c r="BO68" s="6"/>
      <c r="BP68" s="6"/>
      <c r="BQ68" s="6"/>
      <c r="BR68" s="12"/>
      <c r="BS68" s="12"/>
      <c r="BT68" s="12"/>
      <c r="BU68" s="12"/>
    </row>
    <row r="69" spans="66:73" x14ac:dyDescent="0.3">
      <c r="BN69" s="6"/>
      <c r="BO69" s="6"/>
      <c r="BP69" s="6"/>
      <c r="BQ69" s="6"/>
      <c r="BR69" s="12"/>
      <c r="BS69" s="12"/>
      <c r="BT69" s="12"/>
      <c r="BU69" s="12"/>
    </row>
    <row r="70" spans="66:73" x14ac:dyDescent="0.3">
      <c r="BN70" s="6"/>
      <c r="BO70" s="6"/>
      <c r="BP70" s="6"/>
      <c r="BQ70" s="6"/>
      <c r="BR70" s="12"/>
      <c r="BS70" s="12"/>
      <c r="BT70" s="12"/>
      <c r="BU70" s="12"/>
    </row>
    <row r="71" spans="66:73" x14ac:dyDescent="0.3">
      <c r="BN71" s="6"/>
      <c r="BO71" s="6"/>
      <c r="BP71" s="6"/>
      <c r="BQ71" s="6"/>
      <c r="BR71" s="12"/>
      <c r="BS71" s="12"/>
      <c r="BT71" s="12"/>
      <c r="BU71" s="12"/>
    </row>
    <row r="72" spans="66:73" x14ac:dyDescent="0.3">
      <c r="BN72" s="6"/>
      <c r="BO72" s="6"/>
      <c r="BP72" s="6"/>
      <c r="BQ72" s="6"/>
      <c r="BR72" s="12"/>
      <c r="BS72" s="12"/>
      <c r="BT72" s="12"/>
      <c r="BU72" s="12"/>
    </row>
    <row r="73" spans="66:73" x14ac:dyDescent="0.3">
      <c r="BN73" s="6"/>
      <c r="BO73" s="6"/>
      <c r="BP73" s="6"/>
      <c r="BQ73" s="6"/>
      <c r="BR73" s="12"/>
      <c r="BS73" s="12"/>
      <c r="BT73" s="12"/>
      <c r="BU73" s="12"/>
    </row>
    <row r="74" spans="66:73" x14ac:dyDescent="0.3">
      <c r="BN74" s="6"/>
      <c r="BO74" s="6"/>
      <c r="BP74" s="6"/>
      <c r="BQ74" s="6"/>
      <c r="BR74" s="12"/>
      <c r="BS74" s="12"/>
      <c r="BT74" s="12"/>
      <c r="BU74" s="12"/>
    </row>
    <row r="75" spans="66:73" x14ac:dyDescent="0.3">
      <c r="BN75" s="6"/>
      <c r="BO75" s="6"/>
      <c r="BP75" s="6"/>
      <c r="BQ75" s="6"/>
      <c r="BR75" s="12"/>
      <c r="BS75" s="12"/>
      <c r="BT75" s="12"/>
      <c r="BU75" s="12"/>
    </row>
    <row r="76" spans="66:73" x14ac:dyDescent="0.3">
      <c r="BN76" s="6"/>
      <c r="BO76" s="6"/>
      <c r="BP76" s="6"/>
      <c r="BQ76" s="6"/>
      <c r="BR76" s="12"/>
      <c r="BS76" s="12"/>
      <c r="BT76" s="12"/>
      <c r="BU76" s="12"/>
    </row>
    <row r="77" spans="66:73" x14ac:dyDescent="0.3">
      <c r="BN77" s="6"/>
      <c r="BO77" s="6"/>
      <c r="BP77" s="6"/>
      <c r="BQ77" s="6"/>
      <c r="BR77" s="12"/>
      <c r="BS77" s="12"/>
      <c r="BT77" s="12"/>
      <c r="BU77" s="12"/>
    </row>
    <row r="78" spans="66:73" x14ac:dyDescent="0.3">
      <c r="BN78" s="6"/>
      <c r="BO78" s="6"/>
      <c r="BP78" s="6"/>
      <c r="BQ78" s="6"/>
      <c r="BR78" s="12"/>
      <c r="BS78" s="12"/>
      <c r="BT78" s="12"/>
      <c r="BU78" s="12"/>
    </row>
    <row r="79" spans="66:73" x14ac:dyDescent="0.3">
      <c r="BN79" s="6"/>
      <c r="BO79" s="6"/>
      <c r="BP79" s="6"/>
      <c r="BQ79" s="6"/>
      <c r="BR79" s="12"/>
      <c r="BS79" s="12"/>
      <c r="BT79" s="12"/>
      <c r="BU79" s="12"/>
    </row>
    <row r="80" spans="66:73" x14ac:dyDescent="0.3">
      <c r="BN80" s="6"/>
      <c r="BO80" s="6"/>
      <c r="BP80" s="6"/>
      <c r="BQ80" s="6"/>
      <c r="BR80" s="12"/>
      <c r="BS80" s="12"/>
      <c r="BT80" s="12"/>
      <c r="BU80" s="12"/>
    </row>
    <row r="81" spans="66:73" x14ac:dyDescent="0.3">
      <c r="BN81" s="6"/>
      <c r="BO81" s="6"/>
      <c r="BP81" s="6"/>
      <c r="BQ81" s="6"/>
      <c r="BR81" s="12"/>
      <c r="BS81" s="12"/>
      <c r="BT81" s="12"/>
      <c r="BU81" s="12"/>
    </row>
    <row r="82" spans="66:73" x14ac:dyDescent="0.3">
      <c r="BN82" s="6"/>
      <c r="BO82" s="6"/>
      <c r="BP82" s="6"/>
      <c r="BQ82" s="6"/>
      <c r="BR82" s="12"/>
      <c r="BS82" s="12"/>
      <c r="BT82" s="12"/>
      <c r="BU82" s="12"/>
    </row>
    <row r="83" spans="66:73" x14ac:dyDescent="0.3">
      <c r="BN83" s="6"/>
      <c r="BO83" s="6"/>
      <c r="BP83" s="6"/>
      <c r="BQ83" s="6"/>
      <c r="BR83" s="12"/>
      <c r="BS83" s="12"/>
      <c r="BT83" s="12"/>
      <c r="BU83" s="12"/>
    </row>
    <row r="84" spans="66:73" x14ac:dyDescent="0.3">
      <c r="BN84" s="6"/>
      <c r="BO84" s="6"/>
      <c r="BP84" s="6"/>
      <c r="BQ84" s="6"/>
      <c r="BR84" s="12"/>
      <c r="BS84" s="12"/>
      <c r="BT84" s="12"/>
      <c r="BU84" s="12"/>
    </row>
    <row r="85" spans="66:73" x14ac:dyDescent="0.3">
      <c r="BN85" s="6"/>
      <c r="BO85" s="6"/>
      <c r="BP85" s="6"/>
      <c r="BQ85" s="6"/>
      <c r="BR85" s="12"/>
      <c r="BS85" s="12"/>
      <c r="BT85" s="12"/>
      <c r="BU85" s="12"/>
    </row>
    <row r="86" spans="66:73" x14ac:dyDescent="0.3">
      <c r="BN86" s="6"/>
      <c r="BO86" s="6"/>
      <c r="BP86" s="6"/>
      <c r="BQ86" s="6"/>
      <c r="BR86" s="12"/>
      <c r="BS86" s="12"/>
      <c r="BT86" s="12"/>
      <c r="BU86" s="12"/>
    </row>
    <row r="87" spans="66:73" x14ac:dyDescent="0.3">
      <c r="BN87" s="6"/>
      <c r="BO87" s="6"/>
      <c r="BP87" s="6"/>
      <c r="BQ87" s="6"/>
      <c r="BR87" s="12"/>
      <c r="BS87" s="12"/>
      <c r="BT87" s="12"/>
      <c r="BU87" s="12"/>
    </row>
    <row r="88" spans="66:73" x14ac:dyDescent="0.3">
      <c r="BN88" s="6"/>
      <c r="BO88" s="6"/>
      <c r="BP88" s="6"/>
      <c r="BQ88" s="6"/>
      <c r="BR88" s="12"/>
      <c r="BS88" s="12"/>
      <c r="BT88" s="12"/>
      <c r="BU88" s="12"/>
    </row>
    <row r="89" spans="66:73" x14ac:dyDescent="0.3">
      <c r="BN89" s="6"/>
      <c r="BO89" s="6"/>
      <c r="BP89" s="6"/>
      <c r="BQ89" s="6"/>
      <c r="BR89" s="12"/>
      <c r="BS89" s="12"/>
      <c r="BT89" s="12"/>
      <c r="BU89" s="12"/>
    </row>
    <row r="90" spans="66:73" x14ac:dyDescent="0.3">
      <c r="BN90" s="6"/>
      <c r="BO90" s="6"/>
      <c r="BP90" s="6"/>
      <c r="BQ90" s="6"/>
      <c r="BR90" s="12"/>
      <c r="BS90" s="12"/>
      <c r="BT90" s="12"/>
      <c r="BU90" s="12"/>
    </row>
    <row r="91" spans="66:73" x14ac:dyDescent="0.3">
      <c r="BN91" s="6"/>
      <c r="BO91" s="6"/>
      <c r="BP91" s="6"/>
      <c r="BQ91" s="6"/>
      <c r="BR91" s="12"/>
      <c r="BS91" s="12"/>
      <c r="BT91" s="12"/>
      <c r="BU91" s="12"/>
    </row>
    <row r="92" spans="66:73" x14ac:dyDescent="0.3">
      <c r="BN92" s="6"/>
      <c r="BO92" s="6"/>
      <c r="BP92" s="6"/>
      <c r="BQ92" s="6"/>
      <c r="BR92" s="12"/>
      <c r="BS92" s="12"/>
      <c r="BT92" s="12"/>
      <c r="BU92" s="12"/>
    </row>
    <row r="93" spans="66:73" x14ac:dyDescent="0.3">
      <c r="BN93" s="6"/>
      <c r="BO93" s="6"/>
      <c r="BP93" s="6"/>
      <c r="BQ93" s="6"/>
      <c r="BR93" s="12"/>
      <c r="BS93" s="12"/>
      <c r="BT93" s="12"/>
      <c r="BU93" s="12"/>
    </row>
    <row r="94" spans="66:73" x14ac:dyDescent="0.3">
      <c r="BN94" s="6"/>
      <c r="BO94" s="6"/>
      <c r="BP94" s="6"/>
      <c r="BQ94" s="6"/>
      <c r="BR94" s="12"/>
      <c r="BS94" s="12"/>
      <c r="BT94" s="12"/>
      <c r="BU94" s="12"/>
    </row>
    <row r="95" spans="66:73" x14ac:dyDescent="0.3">
      <c r="BN95" s="6"/>
      <c r="BO95" s="6"/>
      <c r="BP95" s="6"/>
      <c r="BQ95" s="6"/>
      <c r="BR95" s="12"/>
      <c r="BS95" s="12"/>
      <c r="BT95" s="12"/>
      <c r="BU95" s="12"/>
    </row>
    <row r="96" spans="66:73" x14ac:dyDescent="0.3">
      <c r="BN96" s="6"/>
      <c r="BO96" s="6"/>
      <c r="BP96" s="6"/>
      <c r="BQ96" s="6"/>
      <c r="BR96" s="12"/>
      <c r="BS96" s="12"/>
      <c r="BT96" s="12"/>
      <c r="BU96" s="12"/>
    </row>
    <row r="97" spans="66:73" x14ac:dyDescent="0.3">
      <c r="BN97" s="6"/>
      <c r="BO97" s="6"/>
      <c r="BP97" s="6"/>
      <c r="BQ97" s="6"/>
      <c r="BR97" s="12"/>
      <c r="BS97" s="12"/>
      <c r="BT97" s="12"/>
      <c r="BU97" s="12"/>
    </row>
    <row r="98" spans="66:73" x14ac:dyDescent="0.3">
      <c r="BN98" s="6"/>
      <c r="BO98" s="6"/>
      <c r="BP98" s="6"/>
      <c r="BQ98" s="6"/>
      <c r="BR98" s="12"/>
      <c r="BS98" s="12"/>
      <c r="BT98" s="12"/>
      <c r="BU98" s="12"/>
    </row>
    <row r="99" spans="66:73" x14ac:dyDescent="0.3">
      <c r="BN99" s="6"/>
      <c r="BO99" s="6"/>
      <c r="BP99" s="6"/>
      <c r="BQ99" s="6"/>
      <c r="BR99" s="12"/>
      <c r="BS99" s="12"/>
      <c r="BT99" s="12"/>
      <c r="BU99" s="12"/>
    </row>
    <row r="100" spans="66:73" x14ac:dyDescent="0.3">
      <c r="BN100" s="6"/>
      <c r="BO100" s="6"/>
      <c r="BP100" s="6"/>
      <c r="BQ100" s="6"/>
      <c r="BR100" s="12"/>
      <c r="BS100" s="12"/>
      <c r="BT100" s="12"/>
      <c r="BU100" s="12"/>
    </row>
    <row r="101" spans="66:73" x14ac:dyDescent="0.3">
      <c r="BN101" s="6"/>
      <c r="BO101" s="6"/>
      <c r="BP101" s="6"/>
      <c r="BQ101" s="6"/>
      <c r="BR101" s="12"/>
      <c r="BS101" s="12"/>
      <c r="BT101" s="12"/>
      <c r="BU101" s="12"/>
    </row>
    <row r="102" spans="66:73" x14ac:dyDescent="0.3">
      <c r="BN102" s="6"/>
      <c r="BO102" s="6"/>
      <c r="BP102" s="6"/>
      <c r="BQ102" s="6"/>
      <c r="BR102" s="12"/>
      <c r="BS102" s="12"/>
      <c r="BT102" s="12"/>
      <c r="BU102" s="12"/>
    </row>
    <row r="103" spans="66:73" x14ac:dyDescent="0.3">
      <c r="BN103" s="6"/>
      <c r="BO103" s="6"/>
      <c r="BP103" s="6"/>
      <c r="BQ103" s="6"/>
      <c r="BR103" s="12"/>
      <c r="BS103" s="12"/>
      <c r="BT103" s="12"/>
      <c r="BU103" s="12"/>
    </row>
    <row r="104" spans="66:73" x14ac:dyDescent="0.3">
      <c r="BN104" s="6"/>
      <c r="BO104" s="6"/>
      <c r="BP104" s="6"/>
      <c r="BQ104" s="6"/>
      <c r="BR104" s="12"/>
      <c r="BS104" s="12"/>
      <c r="BT104" s="12"/>
      <c r="BU104" s="12"/>
    </row>
    <row r="105" spans="66:73" x14ac:dyDescent="0.3">
      <c r="BN105" s="6"/>
      <c r="BO105" s="6"/>
      <c r="BP105" s="6"/>
      <c r="BQ105" s="6"/>
      <c r="BR105" s="12"/>
      <c r="BS105" s="12"/>
      <c r="BT105" s="12"/>
      <c r="BU105" s="12"/>
    </row>
    <row r="106" spans="66:73" x14ac:dyDescent="0.3">
      <c r="BN106" s="6"/>
      <c r="BO106" s="6"/>
      <c r="BP106" s="6"/>
      <c r="BQ106" s="6"/>
      <c r="BR106" s="12"/>
      <c r="BS106" s="12"/>
      <c r="BT106" s="12"/>
      <c r="BU106" s="12"/>
    </row>
    <row r="107" spans="66:73" x14ac:dyDescent="0.3">
      <c r="BN107" s="6"/>
      <c r="BO107" s="6"/>
      <c r="BP107" s="6"/>
      <c r="BQ107" s="6"/>
      <c r="BR107" s="12"/>
      <c r="BS107" s="12"/>
      <c r="BT107" s="12"/>
      <c r="BU107" s="12"/>
    </row>
    <row r="108" spans="66:73" x14ac:dyDescent="0.3">
      <c r="BN108" s="6"/>
      <c r="BO108" s="6"/>
      <c r="BP108" s="6"/>
      <c r="BQ108" s="6"/>
      <c r="BR108" s="12"/>
      <c r="BS108" s="12"/>
      <c r="BT108" s="12"/>
      <c r="BU108" s="12"/>
    </row>
    <row r="109" spans="66:73" x14ac:dyDescent="0.3">
      <c r="BN109" s="6"/>
      <c r="BO109" s="6"/>
      <c r="BP109" s="6"/>
      <c r="BQ109" s="6"/>
      <c r="BR109" s="12"/>
      <c r="BS109" s="12"/>
      <c r="BT109" s="12"/>
      <c r="BU109" s="12"/>
    </row>
    <row r="110" spans="66:73" x14ac:dyDescent="0.3">
      <c r="BN110" s="6"/>
      <c r="BO110" s="6"/>
      <c r="BP110" s="6"/>
      <c r="BQ110" s="6"/>
      <c r="BR110" s="12"/>
      <c r="BS110" s="12"/>
      <c r="BT110" s="12"/>
      <c r="BU110" s="12"/>
    </row>
    <row r="111" spans="66:73" x14ac:dyDescent="0.3">
      <c r="BN111" s="6"/>
      <c r="BO111" s="6"/>
      <c r="BP111" s="6"/>
      <c r="BQ111" s="6"/>
      <c r="BR111" s="12"/>
      <c r="BS111" s="12"/>
      <c r="BT111" s="12"/>
      <c r="BU111" s="12"/>
    </row>
    <row r="112" spans="66:73" x14ac:dyDescent="0.3">
      <c r="BN112" s="6"/>
      <c r="BO112" s="6"/>
      <c r="BP112" s="6"/>
      <c r="BQ112" s="6"/>
      <c r="BR112" s="12"/>
      <c r="BS112" s="12"/>
      <c r="BT112" s="12"/>
      <c r="BU112" s="12"/>
    </row>
    <row r="113" spans="66:73" x14ac:dyDescent="0.3">
      <c r="BN113" s="6"/>
      <c r="BO113" s="6"/>
      <c r="BP113" s="6"/>
      <c r="BQ113" s="6"/>
      <c r="BR113" s="12"/>
      <c r="BS113" s="12"/>
      <c r="BT113" s="12"/>
      <c r="BU113" s="12"/>
    </row>
    <row r="114" spans="66:73" x14ac:dyDescent="0.3">
      <c r="BN114" s="6"/>
      <c r="BO114" s="6"/>
      <c r="BP114" s="6"/>
      <c r="BQ114" s="6"/>
      <c r="BR114" s="12"/>
      <c r="BS114" s="12"/>
      <c r="BT114" s="12"/>
      <c r="BU114" s="12"/>
    </row>
    <row r="115" spans="66:73" x14ac:dyDescent="0.3">
      <c r="BN115" s="6"/>
      <c r="BO115" s="6"/>
      <c r="BP115" s="6"/>
      <c r="BQ115" s="6"/>
      <c r="BR115" s="12"/>
      <c r="BS115" s="12"/>
      <c r="BT115" s="12"/>
      <c r="BU115" s="12"/>
    </row>
    <row r="116" spans="66:73" x14ac:dyDescent="0.3">
      <c r="BN116" s="6"/>
      <c r="BO116" s="6"/>
      <c r="BP116" s="6"/>
      <c r="BQ116" s="6"/>
      <c r="BR116" s="12"/>
      <c r="BS116" s="12"/>
      <c r="BT116" s="12"/>
      <c r="BU116" s="12"/>
    </row>
    <row r="117" spans="66:73" x14ac:dyDescent="0.3">
      <c r="BN117" s="6"/>
      <c r="BO117" s="6"/>
      <c r="BP117" s="6"/>
      <c r="BQ117" s="6"/>
      <c r="BR117" s="12"/>
      <c r="BS117" s="12"/>
      <c r="BT117" s="12"/>
      <c r="BU117" s="12"/>
    </row>
    <row r="118" spans="66:73" x14ac:dyDescent="0.3">
      <c r="BN118" s="6"/>
      <c r="BO118" s="6"/>
      <c r="BP118" s="6"/>
      <c r="BQ118" s="6"/>
      <c r="BR118" s="12"/>
      <c r="BS118" s="12"/>
      <c r="BT118" s="12"/>
      <c r="BU118" s="12"/>
    </row>
    <row r="119" spans="66:73" x14ac:dyDescent="0.3">
      <c r="BN119" s="6"/>
      <c r="BO119" s="6"/>
      <c r="BP119" s="6"/>
      <c r="BQ119" s="6"/>
      <c r="BR119" s="12"/>
      <c r="BS119" s="12"/>
      <c r="BT119" s="12"/>
      <c r="BU119" s="12"/>
    </row>
    <row r="120" spans="66:73" x14ac:dyDescent="0.3">
      <c r="BN120" s="6"/>
      <c r="BO120" s="6"/>
      <c r="BP120" s="6"/>
      <c r="BQ120" s="6"/>
      <c r="BR120" s="12"/>
      <c r="BS120" s="12"/>
      <c r="BT120" s="12"/>
      <c r="BU120" s="12"/>
    </row>
    <row r="121" spans="66:73" x14ac:dyDescent="0.3">
      <c r="BN121" s="6"/>
      <c r="BO121" s="6"/>
      <c r="BP121" s="6"/>
      <c r="BQ121" s="6"/>
      <c r="BR121" s="12"/>
      <c r="BS121" s="12"/>
      <c r="BT121" s="12"/>
      <c r="BU121" s="12"/>
    </row>
    <row r="122" spans="66:73" x14ac:dyDescent="0.3">
      <c r="BN122" s="6"/>
      <c r="BO122" s="6"/>
      <c r="BP122" s="6"/>
      <c r="BQ122" s="6"/>
      <c r="BR122" s="12"/>
      <c r="BS122" s="12"/>
      <c r="BT122" s="12"/>
      <c r="BU122" s="12"/>
    </row>
    <row r="123" spans="66:73" x14ac:dyDescent="0.3">
      <c r="BN123" s="6"/>
      <c r="BO123" s="6"/>
      <c r="BP123" s="6"/>
      <c r="BQ123" s="6"/>
      <c r="BR123" s="12"/>
      <c r="BS123" s="12"/>
      <c r="BT123" s="12"/>
      <c r="BU123" s="12"/>
    </row>
    <row r="124" spans="66:73" x14ac:dyDescent="0.3">
      <c r="BN124" s="6"/>
      <c r="BO124" s="6"/>
      <c r="BP124" s="6"/>
      <c r="BQ124" s="6"/>
      <c r="BR124" s="12"/>
      <c r="BS124" s="12"/>
      <c r="BT124" s="12"/>
      <c r="BU124" s="12"/>
    </row>
    <row r="125" spans="66:73" x14ac:dyDescent="0.3">
      <c r="BN125" s="6"/>
      <c r="BO125" s="6"/>
      <c r="BP125" s="6"/>
      <c r="BQ125" s="6"/>
      <c r="BR125" s="12"/>
      <c r="BS125" s="12"/>
      <c r="BT125" s="12"/>
      <c r="BU125" s="12"/>
    </row>
    <row r="126" spans="66:73" x14ac:dyDescent="0.3">
      <c r="BN126" s="6"/>
      <c r="BO126" s="6"/>
      <c r="BP126" s="6"/>
      <c r="BQ126" s="6"/>
      <c r="BR126" s="12"/>
      <c r="BS126" s="12"/>
      <c r="BT126" s="12"/>
      <c r="BU126" s="12"/>
    </row>
    <row r="127" spans="66:73" x14ac:dyDescent="0.3">
      <c r="BN127" s="6"/>
      <c r="BO127" s="6"/>
      <c r="BP127" s="6"/>
      <c r="BQ127" s="6"/>
      <c r="BR127" s="12"/>
      <c r="BS127" s="12"/>
      <c r="BT127" s="12"/>
      <c r="BU127" s="12"/>
    </row>
    <row r="128" spans="66:73" x14ac:dyDescent="0.3">
      <c r="BN128" s="6"/>
      <c r="BO128" s="6"/>
      <c r="BP128" s="6"/>
      <c r="BQ128" s="6"/>
      <c r="BR128" s="12"/>
      <c r="BS128" s="12"/>
      <c r="BT128" s="12"/>
      <c r="BU128" s="12"/>
    </row>
    <row r="129" spans="66:73" x14ac:dyDescent="0.3">
      <c r="BN129" s="6"/>
      <c r="BO129" s="6"/>
      <c r="BP129" s="6"/>
      <c r="BQ129" s="6"/>
      <c r="BR129" s="12"/>
      <c r="BS129" s="12"/>
      <c r="BT129" s="12"/>
      <c r="BU129" s="12"/>
    </row>
    <row r="130" spans="66:73" x14ac:dyDescent="0.3">
      <c r="BN130" s="6"/>
      <c r="BO130" s="6"/>
      <c r="BP130" s="6"/>
      <c r="BQ130" s="6"/>
      <c r="BR130" s="12"/>
      <c r="BS130" s="12"/>
      <c r="BT130" s="12"/>
      <c r="BU130" s="12"/>
    </row>
    <row r="131" spans="66:73" x14ac:dyDescent="0.3">
      <c r="BN131" s="6"/>
      <c r="BO131" s="6"/>
      <c r="BP131" s="6"/>
      <c r="BQ131" s="6"/>
      <c r="BR131" s="12"/>
      <c r="BS131" s="12"/>
      <c r="BT131" s="12"/>
      <c r="BU131" s="12"/>
    </row>
    <row r="132" spans="66:73" x14ac:dyDescent="0.3">
      <c r="BN132" s="6"/>
      <c r="BO132" s="6"/>
      <c r="BP132" s="6"/>
      <c r="BQ132" s="6"/>
      <c r="BR132" s="12"/>
      <c r="BS132" s="12"/>
      <c r="BT132" s="12"/>
      <c r="BU132" s="12"/>
    </row>
    <row r="133" spans="66:73" x14ac:dyDescent="0.3">
      <c r="BN133" s="6"/>
      <c r="BO133" s="6"/>
      <c r="BP133" s="6"/>
      <c r="BQ133" s="6"/>
      <c r="BR133" s="12"/>
      <c r="BS133" s="12"/>
      <c r="BT133" s="12"/>
      <c r="BU133" s="12"/>
    </row>
    <row r="134" spans="66:73" x14ac:dyDescent="0.3">
      <c r="BN134" s="6"/>
      <c r="BO134" s="6"/>
      <c r="BP134" s="6"/>
      <c r="BQ134" s="6"/>
      <c r="BR134" s="12"/>
      <c r="BS134" s="12"/>
      <c r="BT134" s="12"/>
      <c r="BU134" s="12"/>
    </row>
    <row r="135" spans="66:73" x14ac:dyDescent="0.3">
      <c r="BN135" s="6"/>
      <c r="BO135" s="6"/>
      <c r="BP135" s="6"/>
      <c r="BQ135" s="6"/>
      <c r="BR135" s="12"/>
      <c r="BS135" s="12"/>
      <c r="BT135" s="12"/>
      <c r="BU135" s="12"/>
    </row>
    <row r="136" spans="66:73" x14ac:dyDescent="0.3">
      <c r="BN136" s="6"/>
      <c r="BO136" s="6"/>
      <c r="BP136" s="6"/>
      <c r="BQ136" s="6"/>
      <c r="BR136" s="12"/>
      <c r="BS136" s="12"/>
      <c r="BT136" s="12"/>
      <c r="BU136" s="12"/>
    </row>
    <row r="137" spans="66:73" x14ac:dyDescent="0.3">
      <c r="BN137" s="6"/>
      <c r="BO137" s="6"/>
      <c r="BP137" s="6"/>
      <c r="BQ137" s="6"/>
      <c r="BR137" s="12"/>
      <c r="BS137" s="12"/>
      <c r="BT137" s="12"/>
      <c r="BU137" s="12"/>
    </row>
    <row r="138" spans="66:73" x14ac:dyDescent="0.3">
      <c r="BN138" s="6"/>
      <c r="BO138" s="6"/>
      <c r="BP138" s="6"/>
      <c r="BQ138" s="6"/>
      <c r="BR138" s="12"/>
      <c r="BS138" s="12"/>
      <c r="BT138" s="12"/>
      <c r="BU138" s="12"/>
    </row>
    <row r="139" spans="66:73" x14ac:dyDescent="0.3">
      <c r="BN139" s="6"/>
      <c r="BO139" s="6"/>
      <c r="BP139" s="6"/>
      <c r="BQ139" s="6"/>
      <c r="BR139" s="12"/>
      <c r="BS139" s="12"/>
      <c r="BT139" s="12"/>
      <c r="BU139" s="12"/>
    </row>
    <row r="140" spans="66:73" x14ac:dyDescent="0.3">
      <c r="BN140" s="6"/>
      <c r="BO140" s="6"/>
      <c r="BP140" s="6"/>
      <c r="BQ140" s="6"/>
      <c r="BR140" s="12"/>
      <c r="BS140" s="12"/>
      <c r="BT140" s="12"/>
      <c r="BU140" s="12"/>
    </row>
    <row r="141" spans="66:73" x14ac:dyDescent="0.3">
      <c r="BN141" s="6"/>
      <c r="BO141" s="6"/>
      <c r="BP141" s="6"/>
      <c r="BQ141" s="6"/>
      <c r="BR141" s="12"/>
      <c r="BS141" s="12"/>
      <c r="BT141" s="12"/>
      <c r="BU141" s="12"/>
    </row>
    <row r="142" spans="66:73" x14ac:dyDescent="0.3">
      <c r="BN142" s="6"/>
      <c r="BO142" s="6"/>
      <c r="BP142" s="6"/>
      <c r="BQ142" s="6"/>
      <c r="BR142" s="12"/>
      <c r="BS142" s="12"/>
      <c r="BT142" s="12"/>
      <c r="BU142" s="12"/>
    </row>
    <row r="143" spans="66:73" x14ac:dyDescent="0.3">
      <c r="BN143" s="6"/>
      <c r="BO143" s="6"/>
      <c r="BP143" s="6"/>
      <c r="BQ143" s="6"/>
      <c r="BR143" s="12"/>
      <c r="BS143" s="12"/>
      <c r="BT143" s="12"/>
      <c r="BU143" s="12"/>
    </row>
    <row r="144" spans="66:73" x14ac:dyDescent="0.3">
      <c r="BN144" s="6"/>
      <c r="BO144" s="6"/>
      <c r="BP144" s="6"/>
      <c r="BQ144" s="6"/>
      <c r="BR144" s="12"/>
      <c r="BS144" s="12"/>
      <c r="BT144" s="12"/>
      <c r="BU144" s="12"/>
    </row>
    <row r="145" spans="66:73" x14ac:dyDescent="0.3">
      <c r="BN145" s="6"/>
      <c r="BO145" s="6"/>
      <c r="BP145" s="6"/>
      <c r="BQ145" s="6"/>
      <c r="BR145" s="12"/>
      <c r="BS145" s="12"/>
      <c r="BT145" s="12"/>
      <c r="BU145" s="12"/>
    </row>
    <row r="146" spans="66:73" x14ac:dyDescent="0.3">
      <c r="BN146" s="6"/>
      <c r="BO146" s="6"/>
      <c r="BP146" s="6"/>
      <c r="BQ146" s="6"/>
      <c r="BR146" s="12"/>
      <c r="BS146" s="12"/>
      <c r="BT146" s="12"/>
      <c r="BU146" s="12"/>
    </row>
    <row r="147" spans="66:73" x14ac:dyDescent="0.3">
      <c r="BN147" s="6"/>
      <c r="BO147" s="6"/>
      <c r="BP147" s="6"/>
      <c r="BQ147" s="6"/>
      <c r="BR147" s="12"/>
      <c r="BS147" s="12"/>
      <c r="BT147" s="12"/>
      <c r="BU147" s="12"/>
    </row>
    <row r="148" spans="66:73" x14ac:dyDescent="0.3">
      <c r="BN148" s="6"/>
      <c r="BO148" s="6"/>
      <c r="BP148" s="6"/>
      <c r="BQ148" s="6"/>
      <c r="BR148" s="12"/>
      <c r="BS148" s="12"/>
      <c r="BT148" s="12"/>
      <c r="BU148" s="12"/>
    </row>
    <row r="149" spans="66:73" x14ac:dyDescent="0.3">
      <c r="BN149" s="6"/>
      <c r="BO149" s="6"/>
      <c r="BP149" s="6"/>
      <c r="BQ149" s="6"/>
      <c r="BR149" s="12"/>
      <c r="BS149" s="12"/>
      <c r="BT149" s="12"/>
      <c r="BU149" s="12"/>
    </row>
    <row r="150" spans="66:73" x14ac:dyDescent="0.3">
      <c r="BN150" s="6"/>
      <c r="BO150" s="6"/>
      <c r="BP150" s="6"/>
      <c r="BQ150" s="6"/>
      <c r="BR150" s="12"/>
      <c r="BS150" s="12"/>
      <c r="BT150" s="12"/>
      <c r="BU150" s="12"/>
    </row>
    <row r="151" spans="66:73" x14ac:dyDescent="0.3">
      <c r="BN151" s="6"/>
      <c r="BO151" s="6"/>
      <c r="BP151" s="6"/>
      <c r="BQ151" s="6"/>
      <c r="BR151" s="12"/>
      <c r="BS151" s="12"/>
      <c r="BT151" s="12"/>
      <c r="BU151" s="12"/>
    </row>
    <row r="152" spans="66:73" x14ac:dyDescent="0.3">
      <c r="BN152" s="6"/>
      <c r="BO152" s="6"/>
      <c r="BP152" s="6"/>
      <c r="BQ152" s="6"/>
      <c r="BR152" s="12"/>
      <c r="BS152" s="12"/>
      <c r="BT152" s="12"/>
      <c r="BU152" s="12"/>
    </row>
    <row r="153" spans="66:73" x14ac:dyDescent="0.3">
      <c r="BN153" s="6"/>
      <c r="BO153" s="6"/>
      <c r="BP153" s="6"/>
      <c r="BQ153" s="6"/>
      <c r="BR153" s="12"/>
      <c r="BS153" s="12"/>
      <c r="BT153" s="12"/>
      <c r="BU153" s="12"/>
    </row>
    <row r="154" spans="66:73" x14ac:dyDescent="0.3">
      <c r="BN154" s="6"/>
      <c r="BO154" s="6"/>
      <c r="BP154" s="6"/>
      <c r="BQ154" s="6"/>
      <c r="BR154" s="12"/>
      <c r="BS154" s="12"/>
      <c r="BT154" s="12"/>
      <c r="BU154" s="12"/>
    </row>
    <row r="155" spans="66:73" x14ac:dyDescent="0.3">
      <c r="BN155" s="6"/>
      <c r="BO155" s="6"/>
      <c r="BP155" s="6"/>
      <c r="BQ155" s="6"/>
      <c r="BR155" s="12"/>
      <c r="BS155" s="12"/>
      <c r="BT155" s="12"/>
      <c r="BU155" s="12"/>
    </row>
    <row r="156" spans="66:73" x14ac:dyDescent="0.3">
      <c r="BN156" s="6"/>
      <c r="BO156" s="6"/>
      <c r="BP156" s="6"/>
      <c r="BQ156" s="6"/>
      <c r="BR156" s="12"/>
      <c r="BS156" s="12"/>
      <c r="BT156" s="12"/>
      <c r="BU156" s="12"/>
    </row>
    <row r="157" spans="66:73" x14ac:dyDescent="0.3">
      <c r="BN157" s="6"/>
      <c r="BO157" s="6"/>
      <c r="BP157" s="6"/>
      <c r="BQ157" s="6"/>
      <c r="BR157" s="12"/>
      <c r="BS157" s="12"/>
      <c r="BT157" s="12"/>
      <c r="BU157" s="12"/>
    </row>
    <row r="158" spans="66:73" x14ac:dyDescent="0.3">
      <c r="BN158" s="6"/>
      <c r="BO158" s="6"/>
      <c r="BP158" s="6"/>
      <c r="BQ158" s="6"/>
      <c r="BR158" s="12"/>
      <c r="BS158" s="12"/>
      <c r="BT158" s="12"/>
      <c r="BU158" s="12"/>
    </row>
    <row r="159" spans="66:73" x14ac:dyDescent="0.3">
      <c r="BN159" s="6"/>
      <c r="BO159" s="6"/>
      <c r="BP159" s="6"/>
      <c r="BQ159" s="6"/>
      <c r="BR159" s="12"/>
      <c r="BS159" s="12"/>
      <c r="BT159" s="12"/>
      <c r="BU159" s="12"/>
    </row>
    <row r="160" spans="66:73" x14ac:dyDescent="0.3">
      <c r="BN160" s="6"/>
      <c r="BO160" s="6"/>
      <c r="BP160" s="6"/>
      <c r="BQ160" s="6"/>
      <c r="BR160" s="12"/>
      <c r="BS160" s="12"/>
      <c r="BT160" s="12"/>
      <c r="BU160" s="12"/>
    </row>
    <row r="161" spans="66:73" x14ac:dyDescent="0.3">
      <c r="BN161" s="6"/>
      <c r="BO161" s="6"/>
      <c r="BP161" s="6"/>
      <c r="BQ161" s="6"/>
      <c r="BR161" s="12"/>
      <c r="BS161" s="12"/>
      <c r="BT161" s="12"/>
      <c r="BU161" s="12"/>
    </row>
    <row r="162" spans="66:73" x14ac:dyDescent="0.3">
      <c r="BN162" s="6"/>
      <c r="BO162" s="6"/>
      <c r="BP162" s="6"/>
      <c r="BQ162" s="6"/>
      <c r="BR162" s="12"/>
      <c r="BS162" s="12"/>
      <c r="BT162" s="12"/>
      <c r="BU162" s="12"/>
    </row>
    <row r="163" spans="66:73" x14ac:dyDescent="0.3">
      <c r="BN163" s="6"/>
      <c r="BO163" s="6"/>
      <c r="BP163" s="6"/>
      <c r="BQ163" s="6"/>
      <c r="BR163" s="12"/>
      <c r="BS163" s="12"/>
      <c r="BT163" s="12"/>
      <c r="BU163" s="12"/>
    </row>
    <row r="164" spans="66:73" x14ac:dyDescent="0.3">
      <c r="BN164" s="6"/>
      <c r="BO164" s="6"/>
      <c r="BP164" s="6"/>
      <c r="BQ164" s="6"/>
      <c r="BR164" s="12"/>
      <c r="BS164" s="12"/>
      <c r="BT164" s="12"/>
      <c r="BU164" s="12"/>
    </row>
    <row r="165" spans="66:73" x14ac:dyDescent="0.3">
      <c r="BN165" s="6"/>
      <c r="BO165" s="6"/>
      <c r="BP165" s="6"/>
      <c r="BQ165" s="6"/>
      <c r="BR165" s="12"/>
      <c r="BS165" s="12"/>
      <c r="BT165" s="12"/>
      <c r="BU165" s="12"/>
    </row>
    <row r="166" spans="66:73" x14ac:dyDescent="0.3">
      <c r="BN166" s="6"/>
      <c r="BO166" s="6"/>
      <c r="BP166" s="6"/>
      <c r="BQ166" s="6"/>
      <c r="BR166" s="12"/>
      <c r="BS166" s="12"/>
      <c r="BT166" s="12"/>
      <c r="BU166" s="12"/>
    </row>
    <row r="167" spans="66:73" x14ac:dyDescent="0.3">
      <c r="BN167" s="6"/>
      <c r="BO167" s="6"/>
      <c r="BP167" s="6"/>
      <c r="BQ167" s="6"/>
      <c r="BR167" s="12"/>
      <c r="BS167" s="12"/>
      <c r="BT167" s="12"/>
      <c r="BU167" s="12"/>
    </row>
    <row r="168" spans="66:73" x14ac:dyDescent="0.3">
      <c r="BN168" s="6"/>
      <c r="BO168" s="6"/>
      <c r="BP168" s="6"/>
      <c r="BQ168" s="6"/>
      <c r="BR168" s="12"/>
      <c r="BS168" s="12"/>
      <c r="BT168" s="12"/>
      <c r="BU168" s="12"/>
    </row>
    <row r="169" spans="66:73" x14ac:dyDescent="0.3">
      <c r="BN169" s="6"/>
      <c r="BO169" s="6"/>
      <c r="BP169" s="6"/>
      <c r="BQ169" s="6"/>
      <c r="BR169" s="12"/>
      <c r="BS169" s="12"/>
      <c r="BT169" s="12"/>
      <c r="BU169" s="12"/>
    </row>
    <row r="170" spans="66:73" x14ac:dyDescent="0.3">
      <c r="BN170" s="6"/>
      <c r="BO170" s="6"/>
      <c r="BP170" s="6"/>
      <c r="BQ170" s="6"/>
      <c r="BR170" s="12"/>
      <c r="BS170" s="12"/>
      <c r="BT170" s="12"/>
      <c r="BU170" s="12"/>
    </row>
    <row r="171" spans="66:73" x14ac:dyDescent="0.3">
      <c r="BN171" s="6"/>
      <c r="BO171" s="6"/>
      <c r="BP171" s="6"/>
      <c r="BQ171" s="6"/>
      <c r="BR171" s="12"/>
      <c r="BS171" s="12"/>
      <c r="BT171" s="12"/>
      <c r="BU171" s="12"/>
    </row>
    <row r="172" spans="66:73" x14ac:dyDescent="0.3">
      <c r="BN172" s="6"/>
      <c r="BO172" s="6"/>
      <c r="BP172" s="6"/>
      <c r="BQ172" s="6"/>
      <c r="BR172" s="12"/>
      <c r="BS172" s="12"/>
      <c r="BT172" s="12"/>
      <c r="BU172" s="12"/>
    </row>
    <row r="173" spans="66:73" x14ac:dyDescent="0.3">
      <c r="BN173" s="6"/>
      <c r="BO173" s="6"/>
      <c r="BP173" s="6"/>
      <c r="BQ173" s="6"/>
      <c r="BR173" s="12"/>
      <c r="BS173" s="12"/>
      <c r="BT173" s="12"/>
      <c r="BU173" s="12"/>
    </row>
    <row r="174" spans="66:73" x14ac:dyDescent="0.3">
      <c r="BN174" s="6"/>
      <c r="BO174" s="6"/>
      <c r="BP174" s="6"/>
      <c r="BQ174" s="6"/>
      <c r="BR174" s="12"/>
      <c r="BS174" s="12"/>
      <c r="BT174" s="12"/>
      <c r="BU174" s="12"/>
    </row>
    <row r="175" spans="66:73" x14ac:dyDescent="0.3">
      <c r="BN175" s="6"/>
      <c r="BO175" s="6"/>
      <c r="BP175" s="6"/>
      <c r="BQ175" s="6"/>
      <c r="BR175" s="12"/>
      <c r="BS175" s="12"/>
      <c r="BT175" s="12"/>
      <c r="BU175" s="12"/>
    </row>
    <row r="176" spans="66:73" x14ac:dyDescent="0.3">
      <c r="BN176" s="6"/>
      <c r="BO176" s="6"/>
      <c r="BP176" s="6"/>
      <c r="BQ176" s="6"/>
      <c r="BR176" s="12"/>
      <c r="BS176" s="12"/>
      <c r="BT176" s="12"/>
      <c r="BU176" s="12"/>
    </row>
    <row r="177" spans="66:73" x14ac:dyDescent="0.3">
      <c r="BN177" s="6"/>
      <c r="BO177" s="6"/>
      <c r="BP177" s="6"/>
      <c r="BQ177" s="6"/>
      <c r="BR177" s="12"/>
      <c r="BS177" s="12"/>
      <c r="BT177" s="12"/>
      <c r="BU177" s="12"/>
    </row>
    <row r="178" spans="66:73" x14ac:dyDescent="0.3">
      <c r="BN178" s="6"/>
      <c r="BO178" s="6"/>
      <c r="BP178" s="6"/>
      <c r="BQ178" s="6"/>
      <c r="BR178" s="12"/>
      <c r="BS178" s="12"/>
      <c r="BT178" s="12"/>
      <c r="BU178" s="12"/>
    </row>
    <row r="179" spans="66:73" x14ac:dyDescent="0.3">
      <c r="BN179" s="6"/>
      <c r="BO179" s="6"/>
      <c r="BP179" s="6"/>
      <c r="BQ179" s="6"/>
      <c r="BR179" s="12"/>
      <c r="BS179" s="12"/>
      <c r="BT179" s="12"/>
      <c r="BU179" s="12"/>
    </row>
    <row r="180" spans="66:73" x14ac:dyDescent="0.3">
      <c r="BN180" s="6"/>
      <c r="BO180" s="6"/>
      <c r="BP180" s="6"/>
      <c r="BQ180" s="6"/>
      <c r="BR180" s="12"/>
      <c r="BS180" s="12"/>
      <c r="BT180" s="12"/>
      <c r="BU180" s="12"/>
    </row>
    <row r="181" spans="66:73" x14ac:dyDescent="0.3">
      <c r="BN181" s="6"/>
      <c r="BO181" s="6"/>
      <c r="BP181" s="6"/>
      <c r="BQ181" s="6"/>
      <c r="BR181" s="12"/>
      <c r="BS181" s="12"/>
      <c r="BT181" s="12"/>
      <c r="BU181" s="12"/>
    </row>
    <row r="182" spans="66:73" x14ac:dyDescent="0.3">
      <c r="BN182" s="6"/>
      <c r="BO182" s="6"/>
      <c r="BP182" s="6"/>
      <c r="BQ182" s="6"/>
      <c r="BR182" s="12"/>
      <c r="BS182" s="12"/>
      <c r="BT182" s="12"/>
      <c r="BU182" s="12"/>
    </row>
    <row r="183" spans="66:73" x14ac:dyDescent="0.3">
      <c r="BN183" s="6"/>
      <c r="BO183" s="6"/>
      <c r="BP183" s="6"/>
      <c r="BQ183" s="6"/>
      <c r="BR183" s="12"/>
      <c r="BS183" s="12"/>
      <c r="BT183" s="12"/>
      <c r="BU183" s="12"/>
    </row>
    <row r="184" spans="66:73" x14ac:dyDescent="0.3">
      <c r="BN184" s="6"/>
      <c r="BO184" s="6"/>
      <c r="BP184" s="6"/>
      <c r="BQ184" s="6"/>
      <c r="BR184" s="12"/>
      <c r="BS184" s="12"/>
      <c r="BT184" s="12"/>
      <c r="BU184" s="12"/>
    </row>
    <row r="185" spans="66:73" x14ac:dyDescent="0.3">
      <c r="BN185" s="6"/>
      <c r="BO185" s="6"/>
      <c r="BP185" s="6"/>
      <c r="BQ185" s="6"/>
      <c r="BR185" s="12"/>
      <c r="BS185" s="12"/>
      <c r="BT185" s="12"/>
      <c r="BU185" s="12"/>
    </row>
    <row r="186" spans="66:73" x14ac:dyDescent="0.3">
      <c r="BN186" s="6"/>
      <c r="BO186" s="6"/>
      <c r="BP186" s="6"/>
      <c r="BQ186" s="6"/>
      <c r="BR186" s="12"/>
      <c r="BS186" s="12"/>
      <c r="BT186" s="12"/>
      <c r="BU186" s="12"/>
    </row>
    <row r="187" spans="66:73" x14ac:dyDescent="0.3">
      <c r="BN187" s="6"/>
      <c r="BO187" s="6"/>
      <c r="BP187" s="6"/>
      <c r="BQ187" s="6"/>
      <c r="BR187" s="12"/>
      <c r="BS187" s="12"/>
      <c r="BT187" s="12"/>
      <c r="BU187" s="12"/>
    </row>
    <row r="188" spans="66:73" x14ac:dyDescent="0.3">
      <c r="BN188" s="6"/>
      <c r="BO188" s="6"/>
      <c r="BP188" s="6"/>
      <c r="BQ188" s="6"/>
      <c r="BR188" s="12"/>
      <c r="BS188" s="12"/>
      <c r="BT188" s="12"/>
      <c r="BU188" s="12"/>
    </row>
    <row r="189" spans="66:73" x14ac:dyDescent="0.3">
      <c r="BN189" s="6"/>
      <c r="BO189" s="6"/>
      <c r="BP189" s="6"/>
      <c r="BQ189" s="6"/>
      <c r="BR189" s="12"/>
      <c r="BS189" s="12"/>
      <c r="BT189" s="12"/>
      <c r="BU189" s="12"/>
    </row>
    <row r="190" spans="66:73" x14ac:dyDescent="0.3">
      <c r="BN190" s="6"/>
      <c r="BO190" s="6"/>
      <c r="BP190" s="6"/>
      <c r="BQ190" s="6"/>
      <c r="BR190" s="12"/>
      <c r="BS190" s="12"/>
      <c r="BT190" s="12"/>
      <c r="BU190" s="12"/>
    </row>
    <row r="191" spans="66:73" x14ac:dyDescent="0.3">
      <c r="BN191" s="6"/>
      <c r="BO191" s="6"/>
      <c r="BP191" s="6"/>
      <c r="BQ191" s="6"/>
      <c r="BR191" s="12"/>
      <c r="BS191" s="12"/>
      <c r="BT191" s="12"/>
      <c r="BU191" s="12"/>
    </row>
    <row r="192" spans="66:73" x14ac:dyDescent="0.3">
      <c r="BN192" s="6"/>
      <c r="BO192" s="6"/>
      <c r="BP192" s="6"/>
      <c r="BQ192" s="6"/>
      <c r="BR192" s="12"/>
      <c r="BS192" s="12"/>
      <c r="BT192" s="12"/>
      <c r="BU192" s="12"/>
    </row>
    <row r="193" spans="66:73" x14ac:dyDescent="0.3">
      <c r="BN193" s="6"/>
      <c r="BO193" s="6"/>
      <c r="BP193" s="6"/>
      <c r="BQ193" s="6"/>
      <c r="BR193" s="12"/>
      <c r="BS193" s="12"/>
      <c r="BT193" s="12"/>
      <c r="BU193" s="12"/>
    </row>
    <row r="194" spans="66:73" x14ac:dyDescent="0.3">
      <c r="BN194" s="6"/>
      <c r="BO194" s="6"/>
      <c r="BP194" s="6"/>
      <c r="BQ194" s="6"/>
      <c r="BR194" s="12"/>
      <c r="BS194" s="12"/>
      <c r="BT194" s="12"/>
      <c r="BU194" s="12"/>
    </row>
    <row r="195" spans="66:73" x14ac:dyDescent="0.3">
      <c r="BN195" s="6"/>
      <c r="BO195" s="6"/>
      <c r="BP195" s="6"/>
      <c r="BQ195" s="6"/>
      <c r="BR195" s="12"/>
      <c r="BS195" s="12"/>
      <c r="BT195" s="12"/>
      <c r="BU195" s="12"/>
    </row>
    <row r="196" spans="66:73" x14ac:dyDescent="0.3">
      <c r="BN196" s="6"/>
      <c r="BO196" s="6"/>
      <c r="BP196" s="6"/>
      <c r="BQ196" s="6"/>
      <c r="BR196" s="12"/>
      <c r="BS196" s="12"/>
      <c r="BT196" s="12"/>
      <c r="BU196" s="12"/>
    </row>
    <row r="197" spans="66:73" x14ac:dyDescent="0.3">
      <c r="BN197" s="6"/>
      <c r="BO197" s="6"/>
      <c r="BP197" s="6"/>
      <c r="BQ197" s="6"/>
      <c r="BR197" s="12"/>
      <c r="BS197" s="12"/>
      <c r="BT197" s="12"/>
      <c r="BU197" s="12"/>
    </row>
    <row r="198" spans="66:73" x14ac:dyDescent="0.3">
      <c r="BN198" s="6"/>
      <c r="BO198" s="6"/>
      <c r="BP198" s="6"/>
      <c r="BQ198" s="6"/>
      <c r="BR198" s="12"/>
      <c r="BS198" s="12"/>
      <c r="BT198" s="12"/>
      <c r="BU198" s="12"/>
    </row>
    <row r="199" spans="66:73" x14ac:dyDescent="0.3">
      <c r="BN199" s="6"/>
      <c r="BO199" s="6"/>
      <c r="BP199" s="6"/>
      <c r="BQ199" s="6"/>
      <c r="BR199" s="12"/>
      <c r="BS199" s="12"/>
      <c r="BT199" s="12"/>
      <c r="BU199" s="12"/>
    </row>
    <row r="200" spans="66:73" x14ac:dyDescent="0.3">
      <c r="BN200" s="6"/>
      <c r="BO200" s="6"/>
      <c r="BP200" s="6"/>
      <c r="BQ200" s="6"/>
      <c r="BR200" s="12"/>
      <c r="BS200" s="12"/>
      <c r="BT200" s="12"/>
      <c r="BU200" s="12"/>
    </row>
    <row r="201" spans="66:73" x14ac:dyDescent="0.3">
      <c r="BN201" s="6"/>
      <c r="BO201" s="6"/>
      <c r="BP201" s="6"/>
      <c r="BQ201" s="6"/>
      <c r="BR201" s="12"/>
      <c r="BS201" s="12"/>
      <c r="BT201" s="12"/>
      <c r="BU201" s="12"/>
    </row>
    <row r="202" spans="66:73" x14ac:dyDescent="0.3">
      <c r="BN202" s="6"/>
      <c r="BO202" s="6"/>
      <c r="BP202" s="6"/>
      <c r="BQ202" s="6"/>
      <c r="BR202" s="12"/>
      <c r="BS202" s="12"/>
      <c r="BT202" s="12"/>
      <c r="BU202" s="12"/>
    </row>
    <row r="203" spans="66:73" x14ac:dyDescent="0.3">
      <c r="BN203" s="6"/>
      <c r="BO203" s="6"/>
      <c r="BP203" s="6"/>
      <c r="BQ203" s="6"/>
      <c r="BR203" s="12"/>
      <c r="BS203" s="12"/>
      <c r="BT203" s="12"/>
      <c r="BU203" s="12"/>
    </row>
    <row r="204" spans="66:73" x14ac:dyDescent="0.3">
      <c r="BN204" s="6"/>
      <c r="BO204" s="6"/>
      <c r="BP204" s="6"/>
      <c r="BQ204" s="6"/>
      <c r="BR204" s="12"/>
      <c r="BS204" s="12"/>
      <c r="BT204" s="12"/>
      <c r="BU204" s="12"/>
    </row>
    <row r="205" spans="66:73" x14ac:dyDescent="0.3">
      <c r="BN205" s="6"/>
      <c r="BO205" s="6"/>
      <c r="BP205" s="6"/>
      <c r="BQ205" s="6"/>
      <c r="BR205" s="12"/>
      <c r="BS205" s="12"/>
      <c r="BT205" s="12"/>
      <c r="BU205" s="12"/>
    </row>
    <row r="206" spans="66:73" x14ac:dyDescent="0.3">
      <c r="BN206" s="6"/>
      <c r="BO206" s="6"/>
      <c r="BP206" s="6"/>
      <c r="BQ206" s="6"/>
      <c r="BR206" s="12"/>
      <c r="BS206" s="12"/>
      <c r="BT206" s="12"/>
      <c r="BU206" s="12"/>
    </row>
    <row r="207" spans="66:73" x14ac:dyDescent="0.3">
      <c r="BN207" s="6"/>
      <c r="BO207" s="6"/>
      <c r="BP207" s="6"/>
      <c r="BQ207" s="6"/>
      <c r="BR207" s="12"/>
      <c r="BS207" s="12"/>
      <c r="BT207" s="12"/>
      <c r="BU207" s="12"/>
    </row>
    <row r="208" spans="66:73" x14ac:dyDescent="0.3">
      <c r="BN208" s="6"/>
      <c r="BO208" s="6"/>
      <c r="BP208" s="6"/>
      <c r="BQ208" s="6"/>
      <c r="BR208" s="12"/>
      <c r="BS208" s="12"/>
      <c r="BT208" s="12"/>
      <c r="BU208" s="12"/>
    </row>
    <row r="209" spans="66:73" x14ac:dyDescent="0.3">
      <c r="BN209" s="6"/>
      <c r="BO209" s="6"/>
      <c r="BP209" s="6"/>
      <c r="BQ209" s="6"/>
      <c r="BR209" s="12"/>
      <c r="BS209" s="12"/>
      <c r="BT209" s="12"/>
      <c r="BU209" s="12"/>
    </row>
    <row r="210" spans="66:73" x14ac:dyDescent="0.3">
      <c r="BN210" s="6"/>
      <c r="BO210" s="6"/>
      <c r="BP210" s="6"/>
      <c r="BQ210" s="6"/>
      <c r="BR210" s="12"/>
      <c r="BS210" s="12"/>
      <c r="BT210" s="12"/>
      <c r="BU210" s="12"/>
    </row>
    <row r="211" spans="66:73" x14ac:dyDescent="0.3">
      <c r="BN211" s="6"/>
      <c r="BO211" s="6"/>
      <c r="BP211" s="6"/>
      <c r="BQ211" s="6"/>
      <c r="BR211" s="12"/>
      <c r="BS211" s="12"/>
      <c r="BT211" s="12"/>
      <c r="BU211" s="12"/>
    </row>
    <row r="212" spans="66:73" x14ac:dyDescent="0.3">
      <c r="BN212" s="6"/>
      <c r="BO212" s="6"/>
      <c r="BP212" s="6"/>
      <c r="BQ212" s="6"/>
      <c r="BR212" s="12"/>
      <c r="BS212" s="12"/>
      <c r="BT212" s="12"/>
      <c r="BU212" s="12"/>
    </row>
    <row r="213" spans="66:73" x14ac:dyDescent="0.3">
      <c r="BN213" s="6"/>
      <c r="BO213" s="6"/>
      <c r="BP213" s="6"/>
      <c r="BQ213" s="6"/>
      <c r="BR213" s="12"/>
      <c r="BS213" s="12"/>
      <c r="BT213" s="12"/>
      <c r="BU213" s="12"/>
    </row>
    <row r="214" spans="66:73" x14ac:dyDescent="0.3">
      <c r="BN214" s="6"/>
      <c r="BO214" s="6"/>
      <c r="BP214" s="6"/>
      <c r="BQ214" s="6"/>
      <c r="BR214" s="12"/>
      <c r="BS214" s="12"/>
      <c r="BT214" s="12"/>
      <c r="BU214" s="12"/>
    </row>
    <row r="215" spans="66:73" x14ac:dyDescent="0.3">
      <c r="BN215" s="6"/>
      <c r="BO215" s="6"/>
      <c r="BP215" s="6"/>
      <c r="BQ215" s="6"/>
      <c r="BR215" s="12"/>
      <c r="BS215" s="12"/>
      <c r="BT215" s="12"/>
      <c r="BU215" s="12"/>
    </row>
    <row r="216" spans="66:73" x14ac:dyDescent="0.3">
      <c r="BN216" s="6"/>
      <c r="BO216" s="6"/>
      <c r="BP216" s="6"/>
      <c r="BQ216" s="6"/>
      <c r="BR216" s="12"/>
      <c r="BS216" s="12"/>
      <c r="BT216" s="12"/>
      <c r="BU216" s="12"/>
    </row>
    <row r="217" spans="66:73" x14ac:dyDescent="0.3">
      <c r="BN217" s="6"/>
      <c r="BO217" s="6"/>
      <c r="BP217" s="6"/>
      <c r="BQ217" s="6"/>
      <c r="BR217" s="12"/>
      <c r="BS217" s="12"/>
      <c r="BT217" s="12"/>
      <c r="BU217" s="12"/>
    </row>
    <row r="218" spans="66:73" x14ac:dyDescent="0.3">
      <c r="BN218" s="6"/>
      <c r="BO218" s="6"/>
      <c r="BP218" s="6"/>
      <c r="BQ218" s="6"/>
      <c r="BR218" s="12"/>
      <c r="BS218" s="12"/>
      <c r="BT218" s="12"/>
      <c r="BU218" s="12"/>
    </row>
    <row r="219" spans="66:73" x14ac:dyDescent="0.3">
      <c r="BN219" s="6"/>
      <c r="BO219" s="6"/>
      <c r="BP219" s="6"/>
      <c r="BQ219" s="6"/>
      <c r="BR219" s="12"/>
      <c r="BS219" s="12"/>
      <c r="BT219" s="12"/>
      <c r="BU219" s="12"/>
    </row>
    <row r="220" spans="66:73" x14ac:dyDescent="0.3">
      <c r="BN220" s="6"/>
      <c r="BO220" s="6"/>
      <c r="BP220" s="6"/>
      <c r="BQ220" s="6"/>
      <c r="BR220" s="12"/>
      <c r="BS220" s="12"/>
      <c r="BT220" s="12"/>
      <c r="BU220" s="12"/>
    </row>
    <row r="221" spans="66:73" x14ac:dyDescent="0.3">
      <c r="BN221" s="6"/>
      <c r="BO221" s="6"/>
      <c r="BP221" s="6"/>
      <c r="BQ221" s="6"/>
      <c r="BR221" s="12"/>
      <c r="BS221" s="12"/>
      <c r="BT221" s="12"/>
      <c r="BU221" s="12"/>
    </row>
    <row r="222" spans="66:73" x14ac:dyDescent="0.3">
      <c r="BN222" s="6"/>
      <c r="BO222" s="6"/>
      <c r="BP222" s="6"/>
      <c r="BQ222" s="6"/>
      <c r="BR222" s="12"/>
      <c r="BS222" s="12"/>
      <c r="BT222" s="12"/>
      <c r="BU222" s="12"/>
    </row>
    <row r="223" spans="66:73" x14ac:dyDescent="0.3">
      <c r="BN223" s="6"/>
      <c r="BO223" s="6"/>
      <c r="BP223" s="6"/>
      <c r="BQ223" s="6"/>
      <c r="BR223" s="12"/>
      <c r="BS223" s="12"/>
      <c r="BT223" s="12"/>
      <c r="BU223" s="12"/>
    </row>
    <row r="224" spans="66:73" x14ac:dyDescent="0.3">
      <c r="BN224" s="6"/>
      <c r="BO224" s="6"/>
      <c r="BP224" s="6"/>
      <c r="BQ224" s="6"/>
      <c r="BR224" s="12"/>
      <c r="BS224" s="12"/>
      <c r="BT224" s="12"/>
      <c r="BU224" s="12"/>
    </row>
    <row r="225" spans="66:73" x14ac:dyDescent="0.3">
      <c r="BN225" s="6"/>
      <c r="BO225" s="6"/>
      <c r="BP225" s="6"/>
      <c r="BQ225" s="6"/>
      <c r="BR225" s="12"/>
      <c r="BS225" s="12"/>
      <c r="BT225" s="12"/>
      <c r="BU225" s="12"/>
    </row>
    <row r="226" spans="66:73" x14ac:dyDescent="0.3">
      <c r="BN226" s="6"/>
      <c r="BO226" s="6"/>
      <c r="BP226" s="6"/>
      <c r="BQ226" s="6"/>
      <c r="BR226" s="12"/>
      <c r="BS226" s="12"/>
      <c r="BT226" s="12"/>
      <c r="BU226" s="12"/>
    </row>
    <row r="227" spans="66:73" x14ac:dyDescent="0.3">
      <c r="BN227" s="6"/>
      <c r="BO227" s="6"/>
      <c r="BP227" s="6"/>
      <c r="BQ227" s="6"/>
      <c r="BR227" s="12"/>
      <c r="BS227" s="12"/>
      <c r="BT227" s="12"/>
      <c r="BU227" s="12"/>
    </row>
    <row r="228" spans="66:73" x14ac:dyDescent="0.3">
      <c r="BN228" s="6"/>
      <c r="BO228" s="6"/>
      <c r="BP228" s="6"/>
      <c r="BQ228" s="6"/>
      <c r="BR228" s="12"/>
      <c r="BS228" s="12"/>
      <c r="BT228" s="12"/>
      <c r="BU228" s="12"/>
    </row>
    <row r="229" spans="66:73" x14ac:dyDescent="0.3">
      <c r="BN229" s="6"/>
      <c r="BO229" s="6"/>
      <c r="BP229" s="6"/>
      <c r="BQ229" s="6"/>
      <c r="BR229" s="12"/>
      <c r="BS229" s="12"/>
      <c r="BT229" s="12"/>
      <c r="BU229" s="12"/>
    </row>
    <row r="230" spans="66:73" x14ac:dyDescent="0.3">
      <c r="BN230" s="6"/>
      <c r="BO230" s="6"/>
      <c r="BP230" s="6"/>
      <c r="BQ230" s="6"/>
      <c r="BR230" s="12"/>
      <c r="BS230" s="12"/>
      <c r="BT230" s="12"/>
      <c r="BU230" s="12"/>
    </row>
    <row r="231" spans="66:73" x14ac:dyDescent="0.3">
      <c r="BN231" s="6"/>
      <c r="BO231" s="6"/>
      <c r="BP231" s="6"/>
      <c r="BQ231" s="6"/>
      <c r="BR231" s="12"/>
      <c r="BS231" s="12"/>
      <c r="BT231" s="12"/>
      <c r="BU231" s="12"/>
    </row>
    <row r="232" spans="66:73" x14ac:dyDescent="0.3">
      <c r="BN232" s="6"/>
      <c r="BO232" s="6"/>
      <c r="BP232" s="6"/>
      <c r="BQ232" s="6"/>
      <c r="BR232" s="12"/>
      <c r="BS232" s="12"/>
      <c r="BT232" s="12"/>
      <c r="BU232" s="12"/>
    </row>
    <row r="233" spans="66:73" x14ac:dyDescent="0.3">
      <c r="BN233" s="6"/>
      <c r="BO233" s="6"/>
      <c r="BP233" s="6"/>
      <c r="BQ233" s="6"/>
      <c r="BR233" s="12"/>
      <c r="BS233" s="12"/>
      <c r="BT233" s="12"/>
      <c r="BU233" s="12"/>
    </row>
    <row r="234" spans="66:73" x14ac:dyDescent="0.3">
      <c r="BN234" s="6"/>
      <c r="BO234" s="6"/>
      <c r="BP234" s="6"/>
      <c r="BQ234" s="6"/>
      <c r="BR234" s="12"/>
      <c r="BS234" s="12"/>
      <c r="BT234" s="12"/>
      <c r="BU234" s="12"/>
    </row>
    <row r="235" spans="66:73" x14ac:dyDescent="0.3">
      <c r="BN235" s="6"/>
      <c r="BO235" s="6"/>
      <c r="BP235" s="6"/>
      <c r="BQ235" s="6"/>
      <c r="BR235" s="12"/>
      <c r="BS235" s="12"/>
      <c r="BT235" s="12"/>
      <c r="BU235" s="12"/>
    </row>
    <row r="236" spans="66:73" x14ac:dyDescent="0.3">
      <c r="BN236" s="6"/>
      <c r="BO236" s="6"/>
      <c r="BP236" s="6"/>
      <c r="BQ236" s="6"/>
      <c r="BR236" s="12"/>
      <c r="BS236" s="12"/>
      <c r="BT236" s="12"/>
      <c r="BU236" s="12"/>
    </row>
    <row r="237" spans="66:73" x14ac:dyDescent="0.3">
      <c r="BN237" s="6"/>
      <c r="BO237" s="6"/>
      <c r="BP237" s="6"/>
      <c r="BQ237" s="6"/>
      <c r="BR237" s="12"/>
      <c r="BS237" s="12"/>
      <c r="BT237" s="12"/>
      <c r="BU237" s="12"/>
    </row>
    <row r="238" spans="66:73" x14ac:dyDescent="0.3">
      <c r="BN238" s="6"/>
      <c r="BO238" s="6"/>
      <c r="BP238" s="6"/>
      <c r="BQ238" s="6"/>
      <c r="BR238" s="12"/>
      <c r="BS238" s="12"/>
      <c r="BT238" s="12"/>
      <c r="BU238" s="12"/>
    </row>
    <row r="239" spans="66:73" x14ac:dyDescent="0.3">
      <c r="BN239" s="6"/>
      <c r="BO239" s="6"/>
      <c r="BP239" s="6"/>
      <c r="BQ239" s="6"/>
      <c r="BR239" s="12"/>
      <c r="BS239" s="12"/>
      <c r="BT239" s="12"/>
      <c r="BU239" s="12"/>
    </row>
    <row r="240" spans="66:73" x14ac:dyDescent="0.3">
      <c r="BN240" s="6"/>
      <c r="BO240" s="6"/>
      <c r="BP240" s="6"/>
      <c r="BQ240" s="6"/>
      <c r="BR240" s="12"/>
      <c r="BS240" s="12"/>
      <c r="BT240" s="12"/>
      <c r="BU240" s="12"/>
    </row>
    <row r="241" spans="66:73" x14ac:dyDescent="0.3">
      <c r="BN241" s="6"/>
      <c r="BO241" s="6"/>
      <c r="BP241" s="6"/>
      <c r="BQ241" s="6"/>
      <c r="BR241" s="12"/>
      <c r="BS241" s="12"/>
      <c r="BT241" s="12"/>
      <c r="BU241" s="12"/>
    </row>
    <row r="242" spans="66:73" x14ac:dyDescent="0.3">
      <c r="BN242" s="6"/>
      <c r="BO242" s="6"/>
      <c r="BP242" s="6"/>
      <c r="BQ242" s="6"/>
      <c r="BR242" s="12"/>
      <c r="BS242" s="12"/>
      <c r="BT242" s="12"/>
      <c r="BU242" s="12"/>
    </row>
    <row r="243" spans="66:73" x14ac:dyDescent="0.3">
      <c r="BN243" s="6"/>
      <c r="BO243" s="6"/>
      <c r="BP243" s="6"/>
      <c r="BQ243" s="6"/>
      <c r="BR243" s="12"/>
      <c r="BS243" s="12"/>
      <c r="BT243" s="12"/>
      <c r="BU243" s="12"/>
    </row>
    <row r="244" spans="66:73" x14ac:dyDescent="0.3">
      <c r="BN244" s="6"/>
      <c r="BO244" s="6"/>
      <c r="BP244" s="6"/>
      <c r="BQ244" s="6"/>
      <c r="BR244" s="12"/>
      <c r="BS244" s="12"/>
      <c r="BT244" s="12"/>
      <c r="BU244" s="12"/>
    </row>
    <row r="245" spans="66:73" x14ac:dyDescent="0.3">
      <c r="BN245" s="6"/>
      <c r="BO245" s="6"/>
      <c r="BP245" s="6"/>
      <c r="BQ245" s="6"/>
      <c r="BR245" s="12"/>
      <c r="BS245" s="12"/>
      <c r="BT245" s="12"/>
      <c r="BU245" s="12"/>
    </row>
    <row r="246" spans="66:73" x14ac:dyDescent="0.3">
      <c r="BN246" s="6"/>
      <c r="BO246" s="6"/>
      <c r="BP246" s="6"/>
      <c r="BQ246" s="6"/>
      <c r="BR246" s="12"/>
      <c r="BS246" s="12"/>
      <c r="BT246" s="12"/>
      <c r="BU246" s="12"/>
    </row>
    <row r="247" spans="66:73" x14ac:dyDescent="0.3">
      <c r="BN247" s="6"/>
      <c r="BO247" s="6"/>
      <c r="BP247" s="6"/>
      <c r="BQ247" s="6"/>
      <c r="BR247" s="12"/>
      <c r="BS247" s="12"/>
      <c r="BT247" s="12"/>
      <c r="BU247" s="12"/>
    </row>
    <row r="248" spans="66:73" x14ac:dyDescent="0.3">
      <c r="BN248" s="6"/>
      <c r="BO248" s="6"/>
      <c r="BP248" s="6"/>
      <c r="BQ248" s="6"/>
      <c r="BR248" s="12"/>
      <c r="BS248" s="12"/>
      <c r="BT248" s="12"/>
      <c r="BU248" s="12"/>
    </row>
    <row r="249" spans="66:73" x14ac:dyDescent="0.3">
      <c r="BN249" s="6"/>
      <c r="BO249" s="6"/>
      <c r="BP249" s="6"/>
      <c r="BQ249" s="6"/>
      <c r="BR249" s="12"/>
      <c r="BS249" s="12"/>
      <c r="BT249" s="12"/>
      <c r="BU249" s="12"/>
    </row>
    <row r="250" spans="66:73" x14ac:dyDescent="0.3">
      <c r="BN250" s="6"/>
      <c r="BO250" s="6"/>
      <c r="BP250" s="6"/>
      <c r="BQ250" s="6"/>
      <c r="BR250" s="12"/>
      <c r="BS250" s="12"/>
      <c r="BT250" s="12"/>
      <c r="BU250" s="12"/>
    </row>
    <row r="251" spans="66:73" x14ac:dyDescent="0.3">
      <c r="BN251" s="6"/>
      <c r="BO251" s="6"/>
      <c r="BP251" s="6"/>
      <c r="BQ251" s="6"/>
      <c r="BR251" s="12"/>
      <c r="BS251" s="12"/>
      <c r="BT251" s="12"/>
      <c r="BU251" s="12"/>
    </row>
    <row r="252" spans="66:73" x14ac:dyDescent="0.3">
      <c r="BN252" s="6"/>
      <c r="BO252" s="6"/>
      <c r="BP252" s="6"/>
      <c r="BQ252" s="6"/>
      <c r="BR252" s="12"/>
      <c r="BS252" s="12"/>
      <c r="BT252" s="12"/>
      <c r="BU252" s="12"/>
    </row>
    <row r="253" spans="66:73" x14ac:dyDescent="0.3">
      <c r="BN253" s="6"/>
      <c r="BO253" s="6"/>
      <c r="BP253" s="6"/>
      <c r="BQ253" s="6"/>
      <c r="BR253" s="12"/>
      <c r="BS253" s="12"/>
      <c r="BT253" s="12"/>
      <c r="BU253" s="12"/>
    </row>
    <row r="254" spans="66:73" x14ac:dyDescent="0.3">
      <c r="BN254" s="6"/>
      <c r="BO254" s="6"/>
      <c r="BP254" s="6"/>
      <c r="BQ254" s="6"/>
      <c r="BR254" s="12"/>
      <c r="BS254" s="12"/>
      <c r="BT254" s="12"/>
      <c r="BU254" s="12"/>
    </row>
    <row r="255" spans="66:73" x14ac:dyDescent="0.3">
      <c r="BN255" s="6"/>
      <c r="BO255" s="6"/>
      <c r="BP255" s="6"/>
      <c r="BQ255" s="6"/>
      <c r="BR255" s="12"/>
      <c r="BS255" s="12"/>
      <c r="BT255" s="12"/>
      <c r="BU255" s="12"/>
    </row>
    <row r="256" spans="66:73" x14ac:dyDescent="0.3">
      <c r="BN256" s="6"/>
      <c r="BO256" s="6"/>
      <c r="BP256" s="6"/>
      <c r="BQ256" s="6"/>
      <c r="BR256" s="12"/>
      <c r="BS256" s="12"/>
      <c r="BT256" s="12"/>
      <c r="BU256" s="12"/>
    </row>
    <row r="257" spans="66:73" x14ac:dyDescent="0.3">
      <c r="BN257" s="6"/>
      <c r="BO257" s="6"/>
      <c r="BP257" s="6"/>
      <c r="BQ257" s="6"/>
      <c r="BR257" s="12"/>
      <c r="BS257" s="12"/>
      <c r="BT257" s="12"/>
      <c r="BU257" s="12"/>
    </row>
    <row r="258" spans="66:73" x14ac:dyDescent="0.3">
      <c r="BN258" s="6"/>
      <c r="BO258" s="6"/>
      <c r="BP258" s="6"/>
      <c r="BQ258" s="6"/>
      <c r="BR258" s="12"/>
      <c r="BS258" s="12"/>
      <c r="BT258" s="12"/>
      <c r="BU258" s="12"/>
    </row>
    <row r="259" spans="66:73" x14ac:dyDescent="0.3">
      <c r="BN259" s="6"/>
      <c r="BO259" s="6"/>
      <c r="BP259" s="6"/>
      <c r="BQ259" s="6"/>
      <c r="BR259" s="12"/>
      <c r="BS259" s="12"/>
      <c r="BT259" s="12"/>
      <c r="BU259" s="12"/>
    </row>
    <row r="260" spans="66:73" x14ac:dyDescent="0.3">
      <c r="BN260" s="6"/>
      <c r="BO260" s="6"/>
      <c r="BP260" s="6"/>
      <c r="BQ260" s="6"/>
      <c r="BR260" s="12"/>
      <c r="BS260" s="12"/>
      <c r="BT260" s="12"/>
      <c r="BU260" s="12"/>
    </row>
    <row r="261" spans="66:73" x14ac:dyDescent="0.3">
      <c r="BN261" s="6"/>
      <c r="BO261" s="6"/>
      <c r="BP261" s="6"/>
      <c r="BQ261" s="6"/>
      <c r="BR261" s="12"/>
      <c r="BS261" s="12"/>
      <c r="BT261" s="12"/>
      <c r="BU261" s="12"/>
    </row>
    <row r="262" spans="66:73" x14ac:dyDescent="0.3">
      <c r="BN262" s="6"/>
      <c r="BO262" s="6"/>
      <c r="BP262" s="6"/>
      <c r="BQ262" s="6"/>
      <c r="BR262" s="12"/>
      <c r="BS262" s="12"/>
      <c r="BT262" s="12"/>
      <c r="BU262" s="12"/>
    </row>
    <row r="263" spans="66:73" x14ac:dyDescent="0.3">
      <c r="BN263" s="6"/>
      <c r="BO263" s="6"/>
      <c r="BP263" s="6"/>
      <c r="BQ263" s="6"/>
      <c r="BR263" s="12"/>
      <c r="BS263" s="12"/>
      <c r="BT263" s="12"/>
      <c r="BU263" s="12"/>
    </row>
    <row r="264" spans="66:73" x14ac:dyDescent="0.3">
      <c r="BN264" s="6"/>
      <c r="BO264" s="6"/>
      <c r="BP264" s="6"/>
      <c r="BQ264" s="6"/>
      <c r="BR264" s="12"/>
      <c r="BS264" s="12"/>
      <c r="BT264" s="12"/>
      <c r="BU264" s="12"/>
    </row>
    <row r="265" spans="66:73" x14ac:dyDescent="0.3">
      <c r="BN265" s="6"/>
      <c r="BO265" s="6"/>
      <c r="BP265" s="6"/>
      <c r="BQ265" s="6"/>
      <c r="BR265" s="12"/>
      <c r="BS265" s="12"/>
      <c r="BT265" s="12"/>
      <c r="BU265" s="12"/>
    </row>
    <row r="266" spans="66:73" x14ac:dyDescent="0.3">
      <c r="BN266" s="6"/>
      <c r="BO266" s="6"/>
      <c r="BP266" s="6"/>
      <c r="BQ266" s="6"/>
      <c r="BR266" s="12"/>
      <c r="BS266" s="12"/>
      <c r="BT266" s="12"/>
      <c r="BU266" s="12"/>
    </row>
    <row r="267" spans="66:73" x14ac:dyDescent="0.3">
      <c r="BN267" s="6"/>
      <c r="BO267" s="6"/>
      <c r="BP267" s="6"/>
      <c r="BQ267" s="6"/>
      <c r="BR267" s="12"/>
      <c r="BS267" s="12"/>
      <c r="BT267" s="12"/>
      <c r="BU267" s="12"/>
    </row>
    <row r="268" spans="66:73" x14ac:dyDescent="0.3">
      <c r="BN268" s="6"/>
      <c r="BO268" s="6"/>
      <c r="BP268" s="6"/>
      <c r="BQ268" s="6"/>
      <c r="BR268" s="12"/>
      <c r="BS268" s="12"/>
      <c r="BT268" s="12"/>
      <c r="BU268" s="12"/>
    </row>
    <row r="269" spans="66:73" x14ac:dyDescent="0.3">
      <c r="BN269" s="6"/>
      <c r="BO269" s="6"/>
      <c r="BP269" s="6"/>
      <c r="BQ269" s="6"/>
      <c r="BR269" s="12"/>
      <c r="BS269" s="12"/>
      <c r="BT269" s="12"/>
      <c r="BU269" s="12"/>
    </row>
    <row r="270" spans="66:73" x14ac:dyDescent="0.3">
      <c r="BN270" s="6"/>
      <c r="BO270" s="6"/>
      <c r="BP270" s="6"/>
      <c r="BQ270" s="6"/>
      <c r="BR270" s="12"/>
      <c r="BS270" s="12"/>
      <c r="BT270" s="12"/>
      <c r="BU270" s="12"/>
    </row>
    <row r="271" spans="66:73" x14ac:dyDescent="0.3">
      <c r="BN271" s="6"/>
      <c r="BO271" s="6"/>
      <c r="BP271" s="6"/>
      <c r="BQ271" s="6"/>
      <c r="BR271" s="12"/>
      <c r="BS271" s="12"/>
      <c r="BT271" s="12"/>
      <c r="BU271" s="12"/>
    </row>
    <row r="272" spans="66:73" x14ac:dyDescent="0.3">
      <c r="BN272" s="6"/>
      <c r="BO272" s="6"/>
      <c r="BP272" s="6"/>
      <c r="BQ272" s="6"/>
      <c r="BR272" s="12"/>
      <c r="BS272" s="12"/>
      <c r="BT272" s="12"/>
      <c r="BU272" s="12"/>
    </row>
    <row r="273" spans="66:73" x14ac:dyDescent="0.3">
      <c r="BN273" s="6"/>
      <c r="BO273" s="6"/>
      <c r="BP273" s="6"/>
      <c r="BQ273" s="6"/>
      <c r="BR273" s="12"/>
      <c r="BS273" s="12"/>
      <c r="BT273" s="12"/>
      <c r="BU273" s="12"/>
    </row>
    <row r="274" spans="66:73" x14ac:dyDescent="0.3">
      <c r="BN274" s="6"/>
      <c r="BO274" s="6"/>
      <c r="BP274" s="6"/>
      <c r="BQ274" s="6"/>
      <c r="BR274" s="12"/>
      <c r="BS274" s="12"/>
      <c r="BT274" s="12"/>
      <c r="BU274" s="12"/>
    </row>
    <row r="275" spans="66:73" x14ac:dyDescent="0.3">
      <c r="BN275" s="6"/>
      <c r="BO275" s="6"/>
      <c r="BP275" s="6"/>
      <c r="BQ275" s="6"/>
      <c r="BR275" s="12"/>
      <c r="BS275" s="12"/>
      <c r="BT275" s="12"/>
      <c r="BU275" s="12"/>
    </row>
    <row r="276" spans="66:73" x14ac:dyDescent="0.3">
      <c r="BN276" s="6"/>
      <c r="BO276" s="6"/>
      <c r="BP276" s="6"/>
      <c r="BQ276" s="6"/>
      <c r="BR276" s="12"/>
      <c r="BS276" s="12"/>
      <c r="BT276" s="12"/>
      <c r="BU276" s="12"/>
    </row>
    <row r="277" spans="66:73" x14ac:dyDescent="0.3">
      <c r="BN277" s="6"/>
      <c r="BO277" s="6"/>
      <c r="BP277" s="6"/>
      <c r="BQ277" s="6"/>
      <c r="BR277" s="12"/>
      <c r="BS277" s="12"/>
      <c r="BT277" s="12"/>
      <c r="BU277" s="12"/>
    </row>
    <row r="278" spans="66:73" x14ac:dyDescent="0.3">
      <c r="BN278" s="6"/>
      <c r="BO278" s="6"/>
      <c r="BP278" s="6"/>
      <c r="BQ278" s="6"/>
      <c r="BR278" s="12"/>
      <c r="BS278" s="12"/>
      <c r="BT278" s="12"/>
      <c r="BU278" s="12"/>
    </row>
    <row r="279" spans="66:73" x14ac:dyDescent="0.3">
      <c r="BN279" s="6"/>
      <c r="BO279" s="6"/>
      <c r="BP279" s="6"/>
      <c r="BQ279" s="6"/>
      <c r="BR279" s="12"/>
      <c r="BS279" s="12"/>
      <c r="BT279" s="12"/>
      <c r="BU279" s="12"/>
    </row>
    <row r="280" spans="66:73" x14ac:dyDescent="0.3">
      <c r="BN280" s="6"/>
      <c r="BO280" s="6"/>
      <c r="BP280" s="6"/>
      <c r="BQ280" s="6"/>
      <c r="BR280" s="12"/>
      <c r="BS280" s="12"/>
      <c r="BT280" s="12"/>
      <c r="BU280" s="12"/>
    </row>
    <row r="281" spans="66:73" x14ac:dyDescent="0.3">
      <c r="BN281" s="6"/>
      <c r="BO281" s="6"/>
      <c r="BP281" s="6"/>
      <c r="BQ281" s="6"/>
      <c r="BR281" s="12"/>
      <c r="BS281" s="12"/>
      <c r="BT281" s="12"/>
      <c r="BU281" s="12"/>
    </row>
    <row r="282" spans="66:73" x14ac:dyDescent="0.3">
      <c r="BN282" s="6"/>
      <c r="BO282" s="6"/>
      <c r="BP282" s="6"/>
      <c r="BQ282" s="6"/>
      <c r="BR282" s="12"/>
      <c r="BS282" s="12"/>
      <c r="BT282" s="12"/>
      <c r="BU282" s="12"/>
    </row>
    <row r="283" spans="66:73" x14ac:dyDescent="0.3">
      <c r="BN283" s="6"/>
      <c r="BO283" s="6"/>
      <c r="BP283" s="6"/>
      <c r="BQ283" s="6"/>
      <c r="BR283" s="12"/>
      <c r="BS283" s="12"/>
      <c r="BT283" s="12"/>
      <c r="BU283" s="12"/>
    </row>
    <row r="284" spans="66:73" x14ac:dyDescent="0.3">
      <c r="BN284" s="6"/>
      <c r="BO284" s="6"/>
      <c r="BP284" s="6"/>
      <c r="BQ284" s="6"/>
      <c r="BR284" s="12"/>
      <c r="BS284" s="12"/>
      <c r="BT284" s="12"/>
      <c r="BU284" s="12"/>
    </row>
    <row r="285" spans="66:73" x14ac:dyDescent="0.3">
      <c r="BN285" s="6"/>
      <c r="BO285" s="6"/>
      <c r="BP285" s="6"/>
      <c r="BQ285" s="6"/>
      <c r="BR285" s="12"/>
      <c r="BS285" s="12"/>
      <c r="BT285" s="12"/>
      <c r="BU285" s="12"/>
    </row>
    <row r="286" spans="66:73" x14ac:dyDescent="0.3">
      <c r="BN286" s="6"/>
      <c r="BO286" s="6"/>
      <c r="BP286" s="6"/>
      <c r="BQ286" s="6"/>
      <c r="BR286" s="12"/>
      <c r="BS286" s="12"/>
      <c r="BT286" s="12"/>
      <c r="BU286" s="12"/>
    </row>
    <row r="287" spans="66:73" x14ac:dyDescent="0.3">
      <c r="BN287" s="6"/>
      <c r="BO287" s="6"/>
      <c r="BP287" s="6"/>
      <c r="BQ287" s="6"/>
      <c r="BR287" s="12"/>
      <c r="BS287" s="12"/>
      <c r="BT287" s="12"/>
      <c r="BU287" s="12"/>
    </row>
    <row r="288" spans="66:73" x14ac:dyDescent="0.3">
      <c r="BN288" s="6"/>
      <c r="BO288" s="6"/>
      <c r="BP288" s="6"/>
      <c r="BQ288" s="6"/>
      <c r="BR288" s="12"/>
      <c r="BS288" s="12"/>
      <c r="BT288" s="12"/>
      <c r="BU288" s="12"/>
    </row>
    <row r="289" spans="66:73" x14ac:dyDescent="0.3">
      <c r="BN289" s="6"/>
      <c r="BO289" s="6"/>
      <c r="BP289" s="6"/>
      <c r="BQ289" s="6"/>
      <c r="BR289" s="12"/>
      <c r="BS289" s="12"/>
      <c r="BT289" s="12"/>
      <c r="BU289" s="12"/>
    </row>
    <row r="290" spans="66:73" x14ac:dyDescent="0.3">
      <c r="BN290" s="6"/>
      <c r="BO290" s="6"/>
      <c r="BP290" s="6"/>
      <c r="BQ290" s="6"/>
      <c r="BR290" s="12"/>
      <c r="BS290" s="12"/>
      <c r="BT290" s="12"/>
      <c r="BU290" s="12"/>
    </row>
    <row r="291" spans="66:73" x14ac:dyDescent="0.3">
      <c r="BN291" s="6"/>
      <c r="BO291" s="6"/>
      <c r="BP291" s="6"/>
      <c r="BQ291" s="6"/>
      <c r="BR291" s="12"/>
      <c r="BS291" s="12"/>
      <c r="BT291" s="12"/>
      <c r="BU291" s="12"/>
    </row>
    <row r="292" spans="66:73" x14ac:dyDescent="0.3">
      <c r="BN292" s="6"/>
      <c r="BO292" s="6"/>
      <c r="BP292" s="6"/>
      <c r="BQ292" s="6"/>
      <c r="BR292" s="12"/>
      <c r="BS292" s="12"/>
      <c r="BT292" s="12"/>
      <c r="BU292" s="12"/>
    </row>
    <row r="293" spans="66:73" x14ac:dyDescent="0.3">
      <c r="BN293" s="6"/>
      <c r="BO293" s="6"/>
      <c r="BP293" s="6"/>
      <c r="BQ293" s="6"/>
      <c r="BR293" s="12"/>
      <c r="BS293" s="12"/>
      <c r="BT293" s="12"/>
      <c r="BU293" s="12"/>
    </row>
    <row r="294" spans="66:73" x14ac:dyDescent="0.3">
      <c r="BN294" s="6"/>
      <c r="BO294" s="6"/>
      <c r="BP294" s="6"/>
      <c r="BQ294" s="6"/>
      <c r="BR294" s="12"/>
      <c r="BS294" s="12"/>
      <c r="BT294" s="12"/>
      <c r="BU294" s="12"/>
    </row>
    <row r="295" spans="66:73" x14ac:dyDescent="0.3">
      <c r="BN295" s="6"/>
      <c r="BO295" s="6"/>
      <c r="BP295" s="6"/>
      <c r="BQ295" s="6"/>
      <c r="BR295" s="12"/>
      <c r="BS295" s="12"/>
      <c r="BT295" s="12"/>
      <c r="BU295" s="12"/>
    </row>
    <row r="296" spans="66:73" x14ac:dyDescent="0.3">
      <c r="BN296" s="6"/>
      <c r="BO296" s="6"/>
      <c r="BP296" s="6"/>
      <c r="BQ296" s="6"/>
      <c r="BR296" s="12"/>
      <c r="BS296" s="12"/>
      <c r="BT296" s="12"/>
      <c r="BU296" s="12"/>
    </row>
    <row r="297" spans="66:73" x14ac:dyDescent="0.3">
      <c r="BN297" s="6"/>
      <c r="BO297" s="6"/>
      <c r="BP297" s="6"/>
      <c r="BQ297" s="6"/>
      <c r="BR297" s="12"/>
      <c r="BS297" s="12"/>
      <c r="BT297" s="12"/>
      <c r="BU297" s="12"/>
    </row>
    <row r="298" spans="66:73" x14ac:dyDescent="0.3">
      <c r="BN298" s="6"/>
      <c r="BO298" s="6"/>
      <c r="BP298" s="6"/>
      <c r="BQ298" s="6"/>
      <c r="BR298" s="12"/>
      <c r="BS298" s="12"/>
      <c r="BT298" s="12"/>
      <c r="BU298" s="12"/>
    </row>
    <row r="299" spans="66:73" x14ac:dyDescent="0.3">
      <c r="BN299" s="6"/>
      <c r="BO299" s="6"/>
      <c r="BP299" s="6"/>
      <c r="BQ299" s="6"/>
      <c r="BR299" s="12"/>
      <c r="BS299" s="12"/>
      <c r="BT299" s="12"/>
      <c r="BU299" s="12"/>
    </row>
    <row r="300" spans="66:73" x14ac:dyDescent="0.3">
      <c r="BN300" s="6"/>
      <c r="BO300" s="6"/>
      <c r="BP300" s="6"/>
      <c r="BQ300" s="6"/>
      <c r="BR300" s="12"/>
      <c r="BS300" s="12"/>
      <c r="BT300" s="12"/>
      <c r="BU300" s="12"/>
    </row>
    <row r="301" spans="66:73" x14ac:dyDescent="0.3">
      <c r="BN301" s="6"/>
      <c r="BO301" s="6"/>
      <c r="BP301" s="6"/>
      <c r="BQ301" s="6"/>
      <c r="BR301" s="12"/>
      <c r="BS301" s="12"/>
      <c r="BT301" s="12"/>
      <c r="BU301" s="12"/>
    </row>
    <row r="302" spans="66:73" x14ac:dyDescent="0.3">
      <c r="BN302" s="6"/>
      <c r="BO302" s="6"/>
      <c r="BP302" s="6"/>
      <c r="BQ302" s="6"/>
      <c r="BR302" s="12"/>
      <c r="BS302" s="12"/>
      <c r="BT302" s="12"/>
      <c r="BU302" s="12"/>
    </row>
    <row r="303" spans="66:73" x14ac:dyDescent="0.3">
      <c r="BN303" s="6"/>
      <c r="BO303" s="6"/>
      <c r="BP303" s="6"/>
      <c r="BQ303" s="6"/>
      <c r="BR303" s="12"/>
      <c r="BS303" s="12"/>
      <c r="BT303" s="12"/>
      <c r="BU303" s="12"/>
    </row>
    <row r="304" spans="66:73" x14ac:dyDescent="0.3">
      <c r="BN304" s="6"/>
      <c r="BO304" s="6"/>
      <c r="BP304" s="6"/>
      <c r="BQ304" s="6"/>
      <c r="BR304" s="12"/>
      <c r="BS304" s="12"/>
      <c r="BT304" s="12"/>
      <c r="BU304" s="12"/>
    </row>
    <row r="305" spans="66:73" x14ac:dyDescent="0.3">
      <c r="BN305" s="6"/>
      <c r="BO305" s="6"/>
      <c r="BP305" s="6"/>
      <c r="BQ305" s="6"/>
      <c r="BR305" s="12"/>
      <c r="BS305" s="12"/>
      <c r="BT305" s="12"/>
      <c r="BU305" s="12"/>
    </row>
    <row r="306" spans="66:73" x14ac:dyDescent="0.3">
      <c r="BN306" s="6"/>
      <c r="BO306" s="6"/>
      <c r="BP306" s="6"/>
      <c r="BQ306" s="6"/>
      <c r="BR306" s="12"/>
      <c r="BS306" s="12"/>
      <c r="BT306" s="12"/>
      <c r="BU306" s="12"/>
    </row>
    <row r="307" spans="66:73" x14ac:dyDescent="0.3">
      <c r="BN307" s="6"/>
      <c r="BO307" s="6"/>
      <c r="BP307" s="6"/>
      <c r="BQ307" s="6"/>
      <c r="BR307" s="12"/>
      <c r="BS307" s="12"/>
      <c r="BT307" s="12"/>
      <c r="BU307" s="12"/>
    </row>
    <row r="308" spans="66:73" x14ac:dyDescent="0.3">
      <c r="BN308" s="6"/>
      <c r="BO308" s="6"/>
      <c r="BP308" s="6"/>
      <c r="BQ308" s="6"/>
      <c r="BR308" s="12"/>
      <c r="BS308" s="12"/>
      <c r="BT308" s="12"/>
      <c r="BU308" s="12"/>
    </row>
    <row r="309" spans="66:73" x14ac:dyDescent="0.3">
      <c r="BN309" s="6"/>
      <c r="BO309" s="6"/>
      <c r="BP309" s="6"/>
      <c r="BQ309" s="6"/>
      <c r="BR309" s="12"/>
      <c r="BS309" s="12"/>
      <c r="BT309" s="12"/>
      <c r="BU309" s="12"/>
    </row>
    <row r="310" spans="66:73" x14ac:dyDescent="0.3">
      <c r="BN310" s="6"/>
      <c r="BO310" s="6"/>
      <c r="BP310" s="6"/>
      <c r="BQ310" s="6"/>
      <c r="BR310" s="12"/>
      <c r="BS310" s="12"/>
      <c r="BT310" s="12"/>
      <c r="BU310" s="12"/>
    </row>
    <row r="311" spans="66:73" x14ac:dyDescent="0.3">
      <c r="BN311" s="6"/>
      <c r="BO311" s="6"/>
      <c r="BP311" s="6"/>
      <c r="BQ311" s="6"/>
      <c r="BR311" s="12"/>
      <c r="BS311" s="12"/>
      <c r="BT311" s="12"/>
      <c r="BU311" s="12"/>
    </row>
    <row r="312" spans="66:73" x14ac:dyDescent="0.3">
      <c r="BN312" s="6"/>
      <c r="BO312" s="6"/>
      <c r="BP312" s="6"/>
      <c r="BQ312" s="6"/>
      <c r="BR312" s="12"/>
      <c r="BS312" s="12"/>
      <c r="BT312" s="12"/>
      <c r="BU312" s="12"/>
    </row>
    <row r="313" spans="66:73" x14ac:dyDescent="0.3">
      <c r="BN313" s="6"/>
      <c r="BO313" s="6"/>
      <c r="BP313" s="6"/>
      <c r="BQ313" s="6"/>
      <c r="BR313" s="12"/>
      <c r="BS313" s="12"/>
      <c r="BT313" s="12"/>
      <c r="BU313" s="12"/>
    </row>
    <row r="314" spans="66:73" x14ac:dyDescent="0.3">
      <c r="BN314" s="6"/>
      <c r="BO314" s="6"/>
      <c r="BP314" s="6"/>
      <c r="BQ314" s="6"/>
      <c r="BR314" s="12"/>
      <c r="BS314" s="12"/>
      <c r="BT314" s="12"/>
      <c r="BU314" s="12"/>
    </row>
    <row r="315" spans="66:73" x14ac:dyDescent="0.3">
      <c r="BN315" s="6"/>
      <c r="BO315" s="6"/>
      <c r="BP315" s="6"/>
      <c r="BQ315" s="6"/>
      <c r="BR315" s="12"/>
      <c r="BS315" s="12"/>
      <c r="BT315" s="12"/>
      <c r="BU315" s="12"/>
    </row>
    <row r="316" spans="66:73" x14ac:dyDescent="0.3">
      <c r="BN316" s="6"/>
      <c r="BO316" s="6"/>
      <c r="BP316" s="6"/>
      <c r="BQ316" s="6"/>
      <c r="BR316" s="12"/>
      <c r="BS316" s="12"/>
      <c r="BT316" s="12"/>
      <c r="BU316" s="12"/>
    </row>
    <row r="317" spans="66:73" x14ac:dyDescent="0.3">
      <c r="BN317" s="6"/>
      <c r="BO317" s="6"/>
      <c r="BP317" s="6"/>
      <c r="BQ317" s="6"/>
      <c r="BR317" s="12"/>
      <c r="BS317" s="12"/>
      <c r="BT317" s="12"/>
      <c r="BU317" s="12"/>
    </row>
    <row r="318" spans="66:73" x14ac:dyDescent="0.3">
      <c r="BN318" s="6"/>
      <c r="BO318" s="6"/>
      <c r="BP318" s="6"/>
      <c r="BQ318" s="6"/>
      <c r="BR318" s="12"/>
      <c r="BS318" s="12"/>
      <c r="BT318" s="12"/>
      <c r="BU318" s="12"/>
    </row>
    <row r="319" spans="66:73" x14ac:dyDescent="0.3">
      <c r="BN319" s="6"/>
      <c r="BO319" s="6"/>
      <c r="BP319" s="6"/>
      <c r="BQ319" s="6"/>
      <c r="BR319" s="12"/>
      <c r="BS319" s="12"/>
      <c r="BT319" s="12"/>
      <c r="BU319" s="12"/>
    </row>
    <row r="320" spans="66:73" x14ac:dyDescent="0.3">
      <c r="BN320" s="6"/>
      <c r="BO320" s="6"/>
      <c r="BP320" s="6"/>
      <c r="BQ320" s="6"/>
      <c r="BR320" s="12"/>
      <c r="BS320" s="12"/>
      <c r="BT320" s="12"/>
      <c r="BU320" s="12"/>
    </row>
    <row r="321" spans="66:73" x14ac:dyDescent="0.3">
      <c r="BN321" s="6"/>
      <c r="BO321" s="6"/>
      <c r="BP321" s="6"/>
      <c r="BQ321" s="6"/>
      <c r="BR321" s="12"/>
      <c r="BS321" s="12"/>
      <c r="BT321" s="12"/>
      <c r="BU321" s="12"/>
    </row>
    <row r="322" spans="66:73" x14ac:dyDescent="0.3">
      <c r="BN322" s="6"/>
      <c r="BO322" s="6"/>
      <c r="BP322" s="6"/>
      <c r="BQ322" s="6"/>
      <c r="BR322" s="12"/>
      <c r="BS322" s="12"/>
      <c r="BT322" s="12"/>
      <c r="BU322" s="12"/>
    </row>
    <row r="323" spans="66:73" x14ac:dyDescent="0.3">
      <c r="BN323" s="6"/>
      <c r="BO323" s="6"/>
      <c r="BP323" s="6"/>
      <c r="BQ323" s="6"/>
      <c r="BR323" s="12"/>
      <c r="BS323" s="12"/>
      <c r="BT323" s="12"/>
      <c r="BU323" s="12"/>
    </row>
    <row r="324" spans="66:73" x14ac:dyDescent="0.3">
      <c r="BN324" s="6"/>
      <c r="BO324" s="6"/>
      <c r="BP324" s="6"/>
      <c r="BQ324" s="6"/>
      <c r="BR324" s="12"/>
      <c r="BS324" s="12"/>
      <c r="BT324" s="12"/>
      <c r="BU324" s="12"/>
    </row>
    <row r="325" spans="66:73" x14ac:dyDescent="0.3">
      <c r="BN325" s="6"/>
      <c r="BO325" s="6"/>
      <c r="BP325" s="6"/>
      <c r="BQ325" s="6"/>
      <c r="BR325" s="12"/>
      <c r="BS325" s="12"/>
      <c r="BT325" s="12"/>
      <c r="BU325" s="12"/>
    </row>
    <row r="326" spans="66:73" x14ac:dyDescent="0.3">
      <c r="BN326" s="6"/>
      <c r="BO326" s="6"/>
      <c r="BP326" s="6"/>
      <c r="BQ326" s="6"/>
      <c r="BR326" s="12"/>
      <c r="BS326" s="12"/>
      <c r="BT326" s="12"/>
      <c r="BU326" s="12"/>
    </row>
    <row r="327" spans="66:73" x14ac:dyDescent="0.3">
      <c r="BN327" s="6"/>
      <c r="BO327" s="6"/>
      <c r="BP327" s="6"/>
      <c r="BQ327" s="6"/>
      <c r="BR327" s="12"/>
      <c r="BS327" s="12"/>
      <c r="BT327" s="12"/>
      <c r="BU327" s="12"/>
    </row>
    <row r="328" spans="66:73" x14ac:dyDescent="0.3">
      <c r="BN328" s="6"/>
      <c r="BO328" s="6"/>
      <c r="BP328" s="6"/>
      <c r="BQ328" s="6"/>
      <c r="BR328" s="12"/>
      <c r="BS328" s="12"/>
      <c r="BT328" s="12"/>
      <c r="BU328" s="12"/>
    </row>
    <row r="329" spans="66:73" x14ac:dyDescent="0.3">
      <c r="BN329" s="6"/>
      <c r="BO329" s="6"/>
      <c r="BP329" s="6"/>
      <c r="BQ329" s="6"/>
      <c r="BR329" s="12"/>
      <c r="BS329" s="12"/>
      <c r="BT329" s="12"/>
      <c r="BU329" s="12"/>
    </row>
    <row r="330" spans="66:73" x14ac:dyDescent="0.3">
      <c r="BN330" s="6"/>
      <c r="BO330" s="6"/>
      <c r="BP330" s="6"/>
      <c r="BQ330" s="6"/>
      <c r="BR330" s="12"/>
      <c r="BS330" s="12"/>
      <c r="BT330" s="12"/>
      <c r="BU330" s="12"/>
    </row>
    <row r="331" spans="66:73" x14ac:dyDescent="0.3">
      <c r="BN331" s="6"/>
      <c r="BO331" s="6"/>
      <c r="BP331" s="6"/>
      <c r="BQ331" s="6"/>
      <c r="BR331" s="12"/>
      <c r="BS331" s="12"/>
      <c r="BT331" s="12"/>
      <c r="BU331" s="12"/>
    </row>
    <row r="332" spans="66:73" x14ac:dyDescent="0.3">
      <c r="BN332" s="6"/>
      <c r="BO332" s="6"/>
      <c r="BP332" s="6"/>
      <c r="BQ332" s="6"/>
      <c r="BR332" s="12"/>
      <c r="BS332" s="12"/>
      <c r="BT332" s="12"/>
      <c r="BU332" s="12"/>
    </row>
    <row r="333" spans="66:73" x14ac:dyDescent="0.3">
      <c r="BN333" s="6"/>
      <c r="BO333" s="6"/>
      <c r="BP333" s="6"/>
      <c r="BQ333" s="6"/>
      <c r="BR333" s="12"/>
      <c r="BS333" s="12"/>
      <c r="BT333" s="12"/>
      <c r="BU333" s="12"/>
    </row>
    <row r="334" spans="66:73" x14ac:dyDescent="0.3">
      <c r="BN334" s="6"/>
      <c r="BO334" s="6"/>
      <c r="BP334" s="6"/>
      <c r="BQ334" s="6"/>
      <c r="BR334" s="12"/>
      <c r="BS334" s="12"/>
      <c r="BT334" s="12"/>
      <c r="BU334" s="12"/>
    </row>
    <row r="335" spans="66:73" x14ac:dyDescent="0.3">
      <c r="BN335" s="6"/>
      <c r="BO335" s="6"/>
      <c r="BP335" s="6"/>
      <c r="BQ335" s="6"/>
      <c r="BR335" s="12"/>
      <c r="BS335" s="12"/>
      <c r="BT335" s="12"/>
      <c r="BU335" s="12"/>
    </row>
    <row r="336" spans="66:73" x14ac:dyDescent="0.3">
      <c r="BN336" s="6"/>
      <c r="BO336" s="6"/>
      <c r="BP336" s="6"/>
      <c r="BQ336" s="6"/>
      <c r="BR336" s="12"/>
      <c r="BS336" s="12"/>
      <c r="BT336" s="12"/>
      <c r="BU336" s="12"/>
    </row>
    <row r="337" spans="66:73" x14ac:dyDescent="0.3">
      <c r="BN337" s="6"/>
      <c r="BO337" s="6"/>
      <c r="BP337" s="6"/>
      <c r="BQ337" s="6"/>
      <c r="BR337" s="12"/>
      <c r="BS337" s="12"/>
      <c r="BT337" s="12"/>
      <c r="BU337" s="12"/>
    </row>
    <row r="338" spans="66:73" x14ac:dyDescent="0.3">
      <c r="BN338" s="6"/>
      <c r="BO338" s="6"/>
      <c r="BP338" s="6"/>
      <c r="BQ338" s="6"/>
      <c r="BR338" s="12"/>
      <c r="BS338" s="12"/>
      <c r="BT338" s="12"/>
      <c r="BU338" s="12"/>
    </row>
    <row r="339" spans="66:73" x14ac:dyDescent="0.3">
      <c r="BN339" s="6"/>
      <c r="BO339" s="6"/>
      <c r="BP339" s="6"/>
      <c r="BQ339" s="6"/>
      <c r="BR339" s="12"/>
      <c r="BS339" s="12"/>
      <c r="BT339" s="12"/>
      <c r="BU339" s="12"/>
    </row>
    <row r="340" spans="66:73" x14ac:dyDescent="0.3">
      <c r="BN340" s="6"/>
      <c r="BO340" s="6"/>
      <c r="BP340" s="6"/>
      <c r="BQ340" s="6"/>
      <c r="BR340" s="12"/>
      <c r="BS340" s="12"/>
      <c r="BT340" s="12"/>
      <c r="BU340" s="12"/>
    </row>
    <row r="341" spans="66:73" x14ac:dyDescent="0.3">
      <c r="BN341" s="6"/>
      <c r="BO341" s="6"/>
      <c r="BP341" s="6"/>
      <c r="BQ341" s="6"/>
      <c r="BR341" s="12"/>
      <c r="BS341" s="12"/>
      <c r="BT341" s="12"/>
      <c r="BU341" s="12"/>
    </row>
    <row r="342" spans="66:73" x14ac:dyDescent="0.3">
      <c r="BN342" s="6"/>
      <c r="BO342" s="6"/>
      <c r="BP342" s="6"/>
      <c r="BQ342" s="6"/>
      <c r="BR342" s="12"/>
      <c r="BS342" s="12"/>
      <c r="BT342" s="12"/>
      <c r="BU342" s="12"/>
    </row>
    <row r="343" spans="66:73" x14ac:dyDescent="0.3">
      <c r="BN343" s="6"/>
      <c r="BO343" s="6"/>
      <c r="BP343" s="6"/>
      <c r="BQ343" s="6"/>
      <c r="BR343" s="12"/>
      <c r="BS343" s="12"/>
      <c r="BT343" s="12"/>
      <c r="BU343" s="12"/>
    </row>
    <row r="344" spans="66:73" x14ac:dyDescent="0.3">
      <c r="BN344" s="6"/>
      <c r="BO344" s="6"/>
      <c r="BP344" s="6"/>
      <c r="BQ344" s="6"/>
      <c r="BR344" s="12"/>
      <c r="BS344" s="12"/>
      <c r="BT344" s="12"/>
      <c r="BU344" s="12"/>
    </row>
    <row r="345" spans="66:73" x14ac:dyDescent="0.3">
      <c r="BN345" s="6"/>
      <c r="BO345" s="6"/>
      <c r="BP345" s="6"/>
      <c r="BQ345" s="6"/>
      <c r="BR345" s="12"/>
      <c r="BS345" s="12"/>
      <c r="BT345" s="12"/>
      <c r="BU345" s="12"/>
    </row>
    <row r="346" spans="66:73" x14ac:dyDescent="0.3">
      <c r="BN346" s="6"/>
      <c r="BO346" s="6"/>
      <c r="BP346" s="6"/>
      <c r="BQ346" s="6"/>
      <c r="BR346" s="12"/>
      <c r="BS346" s="12"/>
      <c r="BT346" s="12"/>
      <c r="BU346" s="12"/>
    </row>
    <row r="347" spans="66:73" x14ac:dyDescent="0.3">
      <c r="BN347" s="6"/>
      <c r="BO347" s="6"/>
      <c r="BP347" s="6"/>
      <c r="BQ347" s="6"/>
      <c r="BR347" s="12"/>
      <c r="BS347" s="12"/>
      <c r="BT347" s="12"/>
      <c r="BU347" s="12"/>
    </row>
    <row r="348" spans="66:73" x14ac:dyDescent="0.3">
      <c r="BN348" s="6"/>
      <c r="BO348" s="6"/>
      <c r="BP348" s="6"/>
      <c r="BQ348" s="6"/>
      <c r="BR348" s="12"/>
      <c r="BS348" s="12"/>
      <c r="BT348" s="12"/>
      <c r="BU348" s="12"/>
    </row>
    <row r="349" spans="66:73" x14ac:dyDescent="0.3">
      <c r="BN349" s="6"/>
      <c r="BO349" s="6"/>
      <c r="BP349" s="6"/>
      <c r="BQ349" s="6"/>
      <c r="BR349" s="12"/>
      <c r="BS349" s="12"/>
      <c r="BT349" s="12"/>
      <c r="BU349" s="12"/>
    </row>
    <row r="350" spans="66:73" x14ac:dyDescent="0.3">
      <c r="BN350" s="6"/>
      <c r="BO350" s="6"/>
      <c r="BP350" s="6"/>
      <c r="BQ350" s="6"/>
      <c r="BR350" s="12"/>
      <c r="BS350" s="12"/>
      <c r="BT350" s="12"/>
      <c r="BU350" s="12"/>
    </row>
    <row r="351" spans="66:73" x14ac:dyDescent="0.3">
      <c r="BN351" s="6"/>
      <c r="BO351" s="6"/>
      <c r="BP351" s="6"/>
      <c r="BQ351" s="6"/>
      <c r="BR351" s="12"/>
      <c r="BS351" s="12"/>
      <c r="BT351" s="12"/>
      <c r="BU351" s="12"/>
    </row>
    <row r="352" spans="66:73" x14ac:dyDescent="0.3">
      <c r="BN352" s="6"/>
      <c r="BO352" s="6"/>
      <c r="BP352" s="6"/>
      <c r="BQ352" s="6"/>
      <c r="BR352" s="12"/>
      <c r="BS352" s="12"/>
      <c r="BT352" s="12"/>
      <c r="BU352" s="12"/>
    </row>
    <row r="353" spans="66:73" x14ac:dyDescent="0.3">
      <c r="BN353" s="6"/>
      <c r="BO353" s="6"/>
      <c r="BP353" s="6"/>
      <c r="BQ353" s="6"/>
      <c r="BR353" s="12"/>
      <c r="BS353" s="12"/>
      <c r="BT353" s="12"/>
      <c r="BU353" s="12"/>
    </row>
    <row r="354" spans="66:73" x14ac:dyDescent="0.3">
      <c r="BN354" s="6"/>
      <c r="BO354" s="6"/>
      <c r="BP354" s="6"/>
      <c r="BQ354" s="6"/>
      <c r="BR354" s="12"/>
      <c r="BS354" s="12"/>
      <c r="BT354" s="12"/>
      <c r="BU354" s="12"/>
    </row>
    <row r="355" spans="66:73" x14ac:dyDescent="0.3">
      <c r="BN355" s="6"/>
      <c r="BO355" s="6"/>
      <c r="BP355" s="6"/>
      <c r="BQ355" s="6"/>
      <c r="BR355" s="12"/>
      <c r="BS355" s="12"/>
      <c r="BT355" s="12"/>
      <c r="BU355" s="12"/>
    </row>
    <row r="356" spans="66:73" x14ac:dyDescent="0.3">
      <c r="BN356" s="6"/>
      <c r="BO356" s="6"/>
      <c r="BP356" s="6"/>
      <c r="BQ356" s="6"/>
      <c r="BR356" s="12"/>
      <c r="BS356" s="12"/>
      <c r="BT356" s="12"/>
      <c r="BU356" s="12"/>
    </row>
    <row r="357" spans="66:73" x14ac:dyDescent="0.3">
      <c r="BN357" s="6"/>
      <c r="BO357" s="6"/>
      <c r="BP357" s="6"/>
      <c r="BQ357" s="6"/>
      <c r="BR357" s="12"/>
      <c r="BS357" s="12"/>
      <c r="BT357" s="12"/>
      <c r="BU357" s="12"/>
    </row>
    <row r="358" spans="66:73" x14ac:dyDescent="0.3">
      <c r="BN358" s="6"/>
      <c r="BO358" s="6"/>
      <c r="BP358" s="6"/>
      <c r="BQ358" s="6"/>
      <c r="BR358" s="12"/>
      <c r="BS358" s="12"/>
      <c r="BT358" s="12"/>
      <c r="BU358" s="12"/>
    </row>
    <row r="359" spans="66:73" x14ac:dyDescent="0.3">
      <c r="BN359" s="6"/>
      <c r="BO359" s="6"/>
      <c r="BP359" s="6"/>
      <c r="BQ359" s="6"/>
      <c r="BR359" s="12"/>
      <c r="BS359" s="12"/>
      <c r="BT359" s="12"/>
      <c r="BU359" s="12"/>
    </row>
    <row r="360" spans="66:73" x14ac:dyDescent="0.3">
      <c r="BN360" s="6"/>
      <c r="BO360" s="6"/>
      <c r="BP360" s="6"/>
      <c r="BQ360" s="6"/>
      <c r="BR360" s="12"/>
      <c r="BS360" s="12"/>
      <c r="BT360" s="12"/>
      <c r="BU360" s="12"/>
    </row>
    <row r="361" spans="66:73" x14ac:dyDescent="0.3">
      <c r="BN361" s="6"/>
      <c r="BO361" s="6"/>
      <c r="BP361" s="6"/>
      <c r="BQ361" s="6"/>
      <c r="BR361" s="12"/>
      <c r="BS361" s="12"/>
      <c r="BT361" s="12"/>
      <c r="BU361" s="12"/>
    </row>
    <row r="362" spans="66:73" x14ac:dyDescent="0.3">
      <c r="BN362" s="6"/>
      <c r="BO362" s="6"/>
      <c r="BP362" s="6"/>
      <c r="BQ362" s="6"/>
      <c r="BR362" s="12"/>
      <c r="BS362" s="12"/>
      <c r="BT362" s="12"/>
      <c r="BU362" s="12"/>
    </row>
    <row r="363" spans="66:73" x14ac:dyDescent="0.3">
      <c r="BN363" s="6"/>
      <c r="BO363" s="6"/>
      <c r="BP363" s="6"/>
      <c r="BQ363" s="6"/>
      <c r="BR363" s="12"/>
      <c r="BS363" s="12"/>
      <c r="BT363" s="12"/>
      <c r="BU363" s="12"/>
    </row>
    <row r="364" spans="66:73" x14ac:dyDescent="0.3">
      <c r="BN364" s="6"/>
      <c r="BO364" s="6"/>
      <c r="BP364" s="6"/>
      <c r="BQ364" s="6"/>
      <c r="BR364" s="12"/>
      <c r="BS364" s="12"/>
      <c r="BT364" s="12"/>
      <c r="BU364" s="12"/>
    </row>
    <row r="365" spans="66:73" x14ac:dyDescent="0.3">
      <c r="BN365" s="6"/>
      <c r="BO365" s="6"/>
      <c r="BP365" s="6"/>
      <c r="BQ365" s="6"/>
      <c r="BR365" s="12"/>
      <c r="BS365" s="12"/>
      <c r="BT365" s="12"/>
      <c r="BU365" s="12"/>
    </row>
    <row r="366" spans="66:73" x14ac:dyDescent="0.3">
      <c r="BN366" s="6"/>
      <c r="BO366" s="6"/>
      <c r="BP366" s="6"/>
      <c r="BQ366" s="6"/>
      <c r="BR366" s="12"/>
      <c r="BS366" s="12"/>
      <c r="BT366" s="12"/>
      <c r="BU366" s="12"/>
    </row>
    <row r="367" spans="66:73" x14ac:dyDescent="0.3">
      <c r="BN367" s="6"/>
      <c r="BO367" s="6"/>
      <c r="BP367" s="6"/>
      <c r="BQ367" s="6"/>
      <c r="BR367" s="12"/>
      <c r="BS367" s="12"/>
      <c r="BT367" s="12"/>
      <c r="BU367" s="12"/>
    </row>
    <row r="368" spans="66:73" x14ac:dyDescent="0.3">
      <c r="BN368" s="6"/>
      <c r="BO368" s="6"/>
      <c r="BP368" s="6"/>
      <c r="BQ368" s="6"/>
      <c r="BR368" s="12"/>
      <c r="BS368" s="12"/>
      <c r="BT368" s="12"/>
      <c r="BU368" s="12"/>
    </row>
    <row r="369" spans="66:73" x14ac:dyDescent="0.3">
      <c r="BN369" s="6"/>
      <c r="BO369" s="6"/>
      <c r="BP369" s="6"/>
      <c r="BQ369" s="6"/>
      <c r="BR369" s="12"/>
      <c r="BS369" s="12"/>
      <c r="BT369" s="12"/>
      <c r="BU369" s="12"/>
    </row>
    <row r="370" spans="66:73" x14ac:dyDescent="0.3">
      <c r="BN370" s="6"/>
      <c r="BO370" s="6"/>
      <c r="BP370" s="6"/>
      <c r="BQ370" s="6"/>
      <c r="BR370" s="12"/>
      <c r="BS370" s="12"/>
      <c r="BT370" s="12"/>
      <c r="BU370" s="12"/>
    </row>
    <row r="371" spans="66:73" x14ac:dyDescent="0.3">
      <c r="BN371" s="6"/>
      <c r="BO371" s="6"/>
      <c r="BP371" s="6"/>
      <c r="BQ371" s="6"/>
      <c r="BR371" s="12"/>
      <c r="BS371" s="12"/>
      <c r="BT371" s="12"/>
      <c r="BU371" s="12"/>
    </row>
    <row r="372" spans="66:73" x14ac:dyDescent="0.3">
      <c r="BN372" s="6"/>
      <c r="BO372" s="6"/>
      <c r="BP372" s="6"/>
      <c r="BQ372" s="6"/>
      <c r="BR372" s="12"/>
      <c r="BS372" s="12"/>
      <c r="BT372" s="12"/>
      <c r="BU372" s="12"/>
    </row>
    <row r="373" spans="66:73" x14ac:dyDescent="0.3">
      <c r="BN373" s="6"/>
      <c r="BO373" s="6"/>
      <c r="BP373" s="6"/>
      <c r="BQ373" s="6"/>
      <c r="BR373" s="12"/>
      <c r="BS373" s="12"/>
      <c r="BT373" s="12"/>
      <c r="BU373" s="12"/>
    </row>
    <row r="374" spans="66:73" x14ac:dyDescent="0.3">
      <c r="BN374" s="6"/>
      <c r="BO374" s="6"/>
      <c r="BP374" s="6"/>
      <c r="BQ374" s="6"/>
      <c r="BR374" s="12"/>
      <c r="BS374" s="12"/>
      <c r="BT374" s="12"/>
      <c r="BU374" s="12"/>
    </row>
    <row r="375" spans="66:73" x14ac:dyDescent="0.3">
      <c r="BN375" s="6"/>
      <c r="BO375" s="6"/>
      <c r="BP375" s="6"/>
      <c r="BQ375" s="6"/>
      <c r="BR375" s="12"/>
      <c r="BS375" s="12"/>
      <c r="BT375" s="12"/>
      <c r="BU375" s="12"/>
    </row>
    <row r="376" spans="66:73" x14ac:dyDescent="0.3">
      <c r="BN376" s="6"/>
      <c r="BO376" s="6"/>
      <c r="BP376" s="6"/>
      <c r="BQ376" s="6"/>
      <c r="BR376" s="12"/>
      <c r="BS376" s="12"/>
      <c r="BT376" s="12"/>
      <c r="BU376" s="12"/>
    </row>
    <row r="377" spans="66:73" x14ac:dyDescent="0.3">
      <c r="BN377" s="6"/>
      <c r="BO377" s="6"/>
      <c r="BP377" s="6"/>
      <c r="BQ377" s="6"/>
      <c r="BR377" s="12"/>
      <c r="BS377" s="12"/>
      <c r="BT377" s="12"/>
      <c r="BU377" s="12"/>
    </row>
    <row r="378" spans="66:73" x14ac:dyDescent="0.3">
      <c r="BN378" s="6"/>
      <c r="BO378" s="6"/>
      <c r="BP378" s="6"/>
      <c r="BQ378" s="6"/>
      <c r="BR378" s="12"/>
      <c r="BS378" s="12"/>
      <c r="BT378" s="12"/>
      <c r="BU378" s="12"/>
    </row>
    <row r="379" spans="66:73" x14ac:dyDescent="0.3">
      <c r="BN379" s="6"/>
      <c r="BO379" s="6"/>
      <c r="BP379" s="6"/>
      <c r="BQ379" s="6"/>
      <c r="BR379" s="12"/>
      <c r="BS379" s="12"/>
      <c r="BT379" s="12"/>
      <c r="BU379" s="12"/>
    </row>
    <row r="380" spans="66:73" x14ac:dyDescent="0.3">
      <c r="BN380" s="6"/>
      <c r="BO380" s="6"/>
      <c r="BP380" s="6"/>
      <c r="BQ380" s="6"/>
      <c r="BR380" s="12"/>
      <c r="BS380" s="12"/>
      <c r="BT380" s="12"/>
      <c r="BU380" s="12"/>
    </row>
    <row r="381" spans="66:73" x14ac:dyDescent="0.3">
      <c r="BN381" s="6"/>
      <c r="BO381" s="6"/>
      <c r="BP381" s="6"/>
      <c r="BQ381" s="6"/>
      <c r="BR381" s="12"/>
      <c r="BS381" s="12"/>
      <c r="BT381" s="12"/>
      <c r="BU381" s="12"/>
    </row>
    <row r="382" spans="66:73" x14ac:dyDescent="0.3">
      <c r="BN382" s="6"/>
      <c r="BO382" s="6"/>
      <c r="BP382" s="6"/>
      <c r="BQ382" s="6"/>
      <c r="BR382" s="12"/>
      <c r="BS382" s="12"/>
      <c r="BT382" s="12"/>
      <c r="BU382" s="12"/>
    </row>
    <row r="383" spans="66:73" x14ac:dyDescent="0.3">
      <c r="BN383" s="6"/>
      <c r="BO383" s="6"/>
      <c r="BP383" s="6"/>
      <c r="BQ383" s="6"/>
      <c r="BR383" s="12"/>
      <c r="BS383" s="12"/>
      <c r="BT383" s="12"/>
      <c r="BU383" s="12"/>
    </row>
    <row r="384" spans="66:73" x14ac:dyDescent="0.3">
      <c r="BN384" s="6"/>
      <c r="BO384" s="6"/>
      <c r="BP384" s="6"/>
      <c r="BQ384" s="6"/>
      <c r="BR384" s="12"/>
      <c r="BS384" s="12"/>
      <c r="BT384" s="12"/>
      <c r="BU384" s="12"/>
    </row>
    <row r="385" spans="66:73" x14ac:dyDescent="0.3">
      <c r="BN385" s="6"/>
      <c r="BO385" s="6"/>
      <c r="BP385" s="6"/>
      <c r="BQ385" s="6"/>
      <c r="BR385" s="12"/>
      <c r="BS385" s="12"/>
      <c r="BT385" s="12"/>
      <c r="BU385" s="12"/>
    </row>
    <row r="386" spans="66:73" x14ac:dyDescent="0.3">
      <c r="BN386" s="6"/>
      <c r="BO386" s="6"/>
      <c r="BP386" s="6"/>
      <c r="BQ386" s="6"/>
      <c r="BR386" s="12"/>
      <c r="BS386" s="12"/>
      <c r="BT386" s="12"/>
      <c r="BU386" s="12"/>
    </row>
    <row r="387" spans="66:73" x14ac:dyDescent="0.3">
      <c r="BN387" s="6"/>
      <c r="BO387" s="6"/>
      <c r="BP387" s="6"/>
      <c r="BQ387" s="6"/>
      <c r="BR387" s="12"/>
      <c r="BS387" s="12"/>
      <c r="BT387" s="12"/>
      <c r="BU387" s="12"/>
    </row>
    <row r="388" spans="66:73" x14ac:dyDescent="0.3">
      <c r="BN388" s="6"/>
      <c r="BO388" s="6"/>
      <c r="BP388" s="6"/>
      <c r="BQ388" s="6"/>
      <c r="BR388" s="12"/>
      <c r="BS388" s="12"/>
      <c r="BT388" s="12"/>
      <c r="BU388" s="12"/>
    </row>
    <row r="389" spans="66:73" x14ac:dyDescent="0.3">
      <c r="BN389" s="6"/>
      <c r="BO389" s="6"/>
      <c r="BP389" s="6"/>
      <c r="BQ389" s="6"/>
      <c r="BR389" s="12"/>
      <c r="BS389" s="12"/>
      <c r="BT389" s="12"/>
      <c r="BU389" s="12"/>
    </row>
    <row r="390" spans="66:73" x14ac:dyDescent="0.3">
      <c r="BN390" s="6"/>
      <c r="BO390" s="6"/>
      <c r="BP390" s="6"/>
      <c r="BQ390" s="6"/>
      <c r="BR390" s="12"/>
      <c r="BS390" s="12"/>
      <c r="BT390" s="12"/>
      <c r="BU390" s="12"/>
    </row>
    <row r="391" spans="66:73" x14ac:dyDescent="0.3">
      <c r="BN391" s="6"/>
      <c r="BO391" s="6"/>
      <c r="BP391" s="6"/>
      <c r="BQ391" s="6"/>
      <c r="BR391" s="12"/>
      <c r="BS391" s="12"/>
      <c r="BT391" s="12"/>
      <c r="BU391" s="12"/>
    </row>
    <row r="392" spans="66:73" x14ac:dyDescent="0.3">
      <c r="BN392" s="6"/>
      <c r="BO392" s="6"/>
      <c r="BP392" s="6"/>
      <c r="BQ392" s="6"/>
      <c r="BR392" s="12"/>
      <c r="BS392" s="12"/>
      <c r="BT392" s="12"/>
      <c r="BU392" s="12"/>
    </row>
    <row r="393" spans="66:73" x14ac:dyDescent="0.3">
      <c r="BN393" s="6"/>
      <c r="BO393" s="6"/>
      <c r="BP393" s="6"/>
      <c r="BQ393" s="6"/>
      <c r="BR393" s="12"/>
      <c r="BS393" s="12"/>
      <c r="BT393" s="12"/>
      <c r="BU393" s="12"/>
    </row>
    <row r="394" spans="66:73" x14ac:dyDescent="0.3">
      <c r="BN394" s="6"/>
      <c r="BO394" s="6"/>
      <c r="BP394" s="6"/>
      <c r="BQ394" s="6"/>
      <c r="BR394" s="12"/>
      <c r="BS394" s="12"/>
      <c r="BT394" s="12"/>
      <c r="BU394" s="12"/>
    </row>
    <row r="395" spans="66:73" x14ac:dyDescent="0.3">
      <c r="BN395" s="6"/>
      <c r="BO395" s="6"/>
      <c r="BP395" s="6"/>
      <c r="BQ395" s="6"/>
      <c r="BR395" s="12"/>
      <c r="BS395" s="12"/>
      <c r="BT395" s="12"/>
      <c r="BU395" s="12"/>
    </row>
    <row r="396" spans="66:73" x14ac:dyDescent="0.3">
      <c r="BN396" s="6"/>
      <c r="BO396" s="6"/>
      <c r="BP396" s="6"/>
      <c r="BQ396" s="6"/>
      <c r="BR396" s="12"/>
      <c r="BS396" s="12"/>
      <c r="BT396" s="12"/>
      <c r="BU396" s="12"/>
    </row>
    <row r="397" spans="66:73" x14ac:dyDescent="0.3">
      <c r="BN397" s="6"/>
      <c r="BO397" s="6"/>
      <c r="BP397" s="6"/>
      <c r="BQ397" s="6"/>
      <c r="BR397" s="12"/>
      <c r="BS397" s="12"/>
      <c r="BT397" s="12"/>
      <c r="BU397" s="12"/>
    </row>
    <row r="398" spans="66:73" x14ac:dyDescent="0.3">
      <c r="BN398" s="6"/>
      <c r="BO398" s="6"/>
      <c r="BP398" s="6"/>
      <c r="BQ398" s="6"/>
      <c r="BR398" s="12"/>
      <c r="BS398" s="12"/>
      <c r="BT398" s="12"/>
      <c r="BU398" s="12"/>
    </row>
    <row r="399" spans="66:73" x14ac:dyDescent="0.3">
      <c r="BN399" s="6"/>
      <c r="BO399" s="6"/>
      <c r="BP399" s="6"/>
      <c r="BQ399" s="6"/>
      <c r="BR399" s="12"/>
      <c r="BS399" s="12"/>
      <c r="BT399" s="12"/>
      <c r="BU399" s="12"/>
    </row>
    <row r="400" spans="66:73" x14ac:dyDescent="0.3">
      <c r="BN400" s="6"/>
      <c r="BO400" s="6"/>
      <c r="BP400" s="6"/>
      <c r="BQ400" s="6"/>
      <c r="BR400" s="12"/>
      <c r="BS400" s="12"/>
      <c r="BT400" s="12"/>
      <c r="BU400" s="12"/>
    </row>
    <row r="401" spans="66:73" x14ac:dyDescent="0.3">
      <c r="BN401" s="6"/>
      <c r="BO401" s="6"/>
      <c r="BP401" s="6"/>
      <c r="BQ401" s="6"/>
      <c r="BR401" s="12"/>
      <c r="BS401" s="12"/>
      <c r="BT401" s="12"/>
      <c r="BU401" s="12"/>
    </row>
    <row r="402" spans="66:73" x14ac:dyDescent="0.3">
      <c r="BN402" s="6"/>
      <c r="BO402" s="6"/>
      <c r="BP402" s="6"/>
      <c r="BQ402" s="6"/>
      <c r="BR402" s="12"/>
      <c r="BS402" s="12"/>
      <c r="BT402" s="12"/>
      <c r="BU402" s="12"/>
    </row>
    <row r="403" spans="66:73" x14ac:dyDescent="0.3">
      <c r="BN403" s="6"/>
      <c r="BO403" s="6"/>
      <c r="BP403" s="6"/>
      <c r="BQ403" s="6"/>
      <c r="BR403" s="12"/>
      <c r="BS403" s="12"/>
      <c r="BT403" s="12"/>
      <c r="BU403" s="12"/>
    </row>
    <row r="404" spans="66:73" x14ac:dyDescent="0.3">
      <c r="BN404" s="6"/>
      <c r="BO404" s="6"/>
      <c r="BP404" s="6"/>
      <c r="BQ404" s="6"/>
      <c r="BR404" s="12"/>
      <c r="BS404" s="12"/>
      <c r="BT404" s="12"/>
      <c r="BU404" s="12"/>
    </row>
    <row r="405" spans="66:73" x14ac:dyDescent="0.3">
      <c r="BN405" s="6"/>
      <c r="BO405" s="6"/>
      <c r="BP405" s="6"/>
      <c r="BQ405" s="6"/>
      <c r="BR405" s="12"/>
      <c r="BS405" s="12"/>
      <c r="BT405" s="12"/>
      <c r="BU405" s="12"/>
    </row>
    <row r="406" spans="66:73" x14ac:dyDescent="0.3">
      <c r="BN406" s="6"/>
      <c r="BO406" s="6"/>
      <c r="BP406" s="6"/>
      <c r="BQ406" s="6"/>
      <c r="BR406" s="12"/>
      <c r="BS406" s="12"/>
      <c r="BT406" s="12"/>
      <c r="BU406" s="12"/>
    </row>
    <row r="407" spans="66:73" x14ac:dyDescent="0.3">
      <c r="BN407" s="6"/>
      <c r="BO407" s="6"/>
      <c r="BP407" s="6"/>
      <c r="BQ407" s="6"/>
      <c r="BR407" s="12"/>
      <c r="BS407" s="12"/>
      <c r="BT407" s="12"/>
      <c r="BU407" s="12"/>
    </row>
    <row r="408" spans="66:73" x14ac:dyDescent="0.3">
      <c r="BN408" s="6"/>
      <c r="BO408" s="6"/>
      <c r="BP408" s="6"/>
      <c r="BQ408" s="6"/>
      <c r="BR408" s="12"/>
      <c r="BS408" s="12"/>
      <c r="BT408" s="12"/>
      <c r="BU408" s="12"/>
    </row>
    <row r="409" spans="66:73" x14ac:dyDescent="0.3">
      <c r="BN409" s="6"/>
      <c r="BO409" s="6"/>
      <c r="BP409" s="6"/>
      <c r="BQ409" s="6"/>
      <c r="BR409" s="12"/>
      <c r="BS409" s="12"/>
      <c r="BT409" s="12"/>
      <c r="BU409" s="12"/>
    </row>
    <row r="410" spans="66:73" x14ac:dyDescent="0.3">
      <c r="BN410" s="6"/>
      <c r="BO410" s="6"/>
      <c r="BP410" s="6"/>
      <c r="BQ410" s="6"/>
      <c r="BR410" s="12"/>
      <c r="BS410" s="12"/>
      <c r="BT410" s="12"/>
      <c r="BU410" s="12"/>
    </row>
    <row r="411" spans="66:73" x14ac:dyDescent="0.3">
      <c r="BN411" s="6"/>
      <c r="BO411" s="6"/>
      <c r="BP411" s="6"/>
      <c r="BQ411" s="6"/>
      <c r="BR411" s="12"/>
      <c r="BS411" s="12"/>
      <c r="BT411" s="12"/>
      <c r="BU411" s="12"/>
    </row>
    <row r="412" spans="66:73" x14ac:dyDescent="0.3">
      <c r="BN412" s="6"/>
      <c r="BO412" s="6"/>
      <c r="BP412" s="6"/>
      <c r="BQ412" s="6"/>
      <c r="BR412" s="12"/>
      <c r="BS412" s="12"/>
      <c r="BT412" s="12"/>
      <c r="BU412" s="12"/>
    </row>
    <row r="413" spans="66:73" x14ac:dyDescent="0.3">
      <c r="BN413" s="6"/>
      <c r="BO413" s="6"/>
      <c r="BP413" s="6"/>
      <c r="BQ413" s="6"/>
      <c r="BR413" s="12"/>
      <c r="BS413" s="12"/>
      <c r="BT413" s="12"/>
      <c r="BU413" s="12"/>
    </row>
    <row r="414" spans="66:73" x14ac:dyDescent="0.3">
      <c r="BN414" s="6"/>
      <c r="BO414" s="6"/>
      <c r="BP414" s="6"/>
      <c r="BQ414" s="6"/>
      <c r="BR414" s="12"/>
      <c r="BS414" s="12"/>
      <c r="BT414" s="12"/>
      <c r="BU414" s="12"/>
    </row>
    <row r="415" spans="66:73" x14ac:dyDescent="0.3">
      <c r="BN415" s="6"/>
      <c r="BO415" s="6"/>
      <c r="BP415" s="6"/>
      <c r="BQ415" s="6"/>
      <c r="BR415" s="12"/>
      <c r="BS415" s="12"/>
      <c r="BT415" s="12"/>
      <c r="BU415" s="12"/>
    </row>
    <row r="416" spans="66:73" x14ac:dyDescent="0.3">
      <c r="BN416" s="6"/>
      <c r="BO416" s="6"/>
      <c r="BP416" s="6"/>
      <c r="BQ416" s="6"/>
      <c r="BR416" s="12"/>
      <c r="BS416" s="12"/>
      <c r="BT416" s="12"/>
      <c r="BU416" s="12"/>
    </row>
    <row r="417" spans="66:73" x14ac:dyDescent="0.3">
      <c r="BN417" s="6"/>
      <c r="BO417" s="6"/>
      <c r="BP417" s="6"/>
      <c r="BQ417" s="6"/>
      <c r="BR417" s="12"/>
      <c r="BS417" s="12"/>
      <c r="BT417" s="12"/>
      <c r="BU417" s="12"/>
    </row>
    <row r="418" spans="66:73" x14ac:dyDescent="0.3">
      <c r="BN418" s="6"/>
      <c r="BO418" s="6"/>
      <c r="BP418" s="6"/>
      <c r="BQ418" s="6"/>
      <c r="BR418" s="12"/>
      <c r="BS418" s="12"/>
      <c r="BT418" s="12"/>
      <c r="BU418" s="12"/>
    </row>
    <row r="419" spans="66:73" x14ac:dyDescent="0.3">
      <c r="BN419" s="6"/>
      <c r="BO419" s="6"/>
      <c r="BP419" s="6"/>
      <c r="BQ419" s="6"/>
      <c r="BR419" s="12"/>
      <c r="BS419" s="12"/>
      <c r="BT419" s="12"/>
      <c r="BU419" s="12"/>
    </row>
    <row r="420" spans="66:73" x14ac:dyDescent="0.3">
      <c r="BN420" s="6"/>
      <c r="BO420" s="6"/>
      <c r="BP420" s="6"/>
      <c r="BQ420" s="6"/>
      <c r="BR420" s="12"/>
      <c r="BS420" s="12"/>
      <c r="BT420" s="12"/>
      <c r="BU420" s="12"/>
    </row>
    <row r="421" spans="66:73" x14ac:dyDescent="0.3">
      <c r="BN421" s="6"/>
      <c r="BO421" s="6"/>
      <c r="BP421" s="6"/>
      <c r="BQ421" s="6"/>
      <c r="BR421" s="12"/>
      <c r="BS421" s="12"/>
      <c r="BT421" s="12"/>
      <c r="BU421" s="12"/>
    </row>
    <row r="422" spans="66:73" x14ac:dyDescent="0.3">
      <c r="BN422" s="6"/>
      <c r="BO422" s="6"/>
      <c r="BP422" s="6"/>
      <c r="BQ422" s="6"/>
      <c r="BR422" s="12"/>
      <c r="BS422" s="12"/>
      <c r="BT422" s="12"/>
      <c r="BU422" s="12"/>
    </row>
    <row r="423" spans="66:73" x14ac:dyDescent="0.3">
      <c r="BN423" s="6"/>
      <c r="BO423" s="6"/>
      <c r="BP423" s="6"/>
      <c r="BQ423" s="6"/>
      <c r="BR423" s="12"/>
      <c r="BS423" s="12"/>
      <c r="BT423" s="12"/>
      <c r="BU423" s="12"/>
    </row>
    <row r="424" spans="66:73" x14ac:dyDescent="0.3">
      <c r="BN424" s="6"/>
      <c r="BO424" s="6"/>
      <c r="BP424" s="6"/>
      <c r="BQ424" s="6"/>
      <c r="BR424" s="12"/>
      <c r="BS424" s="12"/>
      <c r="BT424" s="12"/>
      <c r="BU424" s="12"/>
    </row>
    <row r="425" spans="66:73" x14ac:dyDescent="0.3">
      <c r="BN425" s="6"/>
      <c r="BO425" s="6"/>
      <c r="BP425" s="6"/>
      <c r="BQ425" s="6"/>
      <c r="BR425" s="12"/>
      <c r="BS425" s="12"/>
      <c r="BT425" s="12"/>
      <c r="BU425" s="12"/>
    </row>
    <row r="426" spans="66:73" x14ac:dyDescent="0.3">
      <c r="BN426" s="6"/>
      <c r="BO426" s="6"/>
      <c r="BP426" s="6"/>
      <c r="BQ426" s="6"/>
      <c r="BR426" s="12"/>
      <c r="BS426" s="12"/>
      <c r="BT426" s="12"/>
      <c r="BU426" s="12"/>
    </row>
    <row r="427" spans="66:73" x14ac:dyDescent="0.3">
      <c r="BN427" s="6"/>
      <c r="BO427" s="6"/>
      <c r="BP427" s="6"/>
      <c r="BQ427" s="6"/>
      <c r="BR427" s="12"/>
      <c r="BS427" s="12"/>
      <c r="BT427" s="12"/>
      <c r="BU427" s="12"/>
    </row>
    <row r="428" spans="66:73" x14ac:dyDescent="0.3">
      <c r="BN428" s="6"/>
      <c r="BO428" s="6"/>
      <c r="BP428" s="6"/>
      <c r="BQ428" s="6"/>
      <c r="BR428" s="12"/>
      <c r="BS428" s="12"/>
      <c r="BT428" s="12"/>
      <c r="BU428" s="12"/>
    </row>
    <row r="429" spans="66:73" x14ac:dyDescent="0.3">
      <c r="BN429" s="6"/>
      <c r="BO429" s="6"/>
      <c r="BP429" s="6"/>
      <c r="BQ429" s="6"/>
      <c r="BR429" s="12"/>
      <c r="BS429" s="12"/>
      <c r="BT429" s="12"/>
      <c r="BU429" s="12"/>
    </row>
    <row r="430" spans="66:73" x14ac:dyDescent="0.3">
      <c r="BN430" s="6"/>
      <c r="BO430" s="6"/>
      <c r="BP430" s="6"/>
      <c r="BQ430" s="6"/>
      <c r="BR430" s="12"/>
      <c r="BS430" s="12"/>
      <c r="BT430" s="12"/>
      <c r="BU430" s="12"/>
    </row>
    <row r="431" spans="66:73" x14ac:dyDescent="0.3">
      <c r="BN431" s="6"/>
      <c r="BO431" s="6"/>
      <c r="BP431" s="6"/>
      <c r="BQ431" s="6"/>
      <c r="BR431" s="12"/>
      <c r="BS431" s="12"/>
      <c r="BT431" s="12"/>
      <c r="BU431" s="12"/>
    </row>
    <row r="432" spans="66:73" x14ac:dyDescent="0.3">
      <c r="BN432" s="6"/>
      <c r="BO432" s="6"/>
      <c r="BP432" s="6"/>
      <c r="BQ432" s="6"/>
      <c r="BR432" s="12"/>
      <c r="BS432" s="12"/>
      <c r="BT432" s="12"/>
      <c r="BU432" s="12"/>
    </row>
    <row r="433" spans="66:73" x14ac:dyDescent="0.3">
      <c r="BN433" s="6"/>
      <c r="BO433" s="6"/>
      <c r="BP433" s="6"/>
      <c r="BQ433" s="6"/>
      <c r="BR433" s="12"/>
      <c r="BS433" s="12"/>
      <c r="BT433" s="12"/>
      <c r="BU433" s="12"/>
    </row>
    <row r="434" spans="66:73" x14ac:dyDescent="0.3">
      <c r="BN434" s="6"/>
      <c r="BO434" s="6"/>
      <c r="BP434" s="6"/>
      <c r="BQ434" s="6"/>
      <c r="BR434" s="12"/>
      <c r="BS434" s="12"/>
      <c r="BT434" s="12"/>
      <c r="BU434" s="12"/>
    </row>
    <row r="435" spans="66:73" x14ac:dyDescent="0.3">
      <c r="BN435" s="6"/>
      <c r="BO435" s="6"/>
      <c r="BP435" s="6"/>
      <c r="BQ435" s="6"/>
      <c r="BR435" s="12"/>
      <c r="BS435" s="12"/>
      <c r="BT435" s="12"/>
      <c r="BU435" s="12"/>
    </row>
    <row r="436" spans="66:73" x14ac:dyDescent="0.3">
      <c r="BN436" s="6"/>
      <c r="BO436" s="6"/>
      <c r="BP436" s="6"/>
      <c r="BQ436" s="6"/>
      <c r="BR436" s="12"/>
      <c r="BS436" s="12"/>
      <c r="BT436" s="12"/>
      <c r="BU436" s="12"/>
    </row>
    <row r="437" spans="66:73" x14ac:dyDescent="0.3">
      <c r="BN437" s="6"/>
      <c r="BO437" s="6"/>
      <c r="BP437" s="6"/>
      <c r="BQ437" s="6"/>
      <c r="BR437" s="12"/>
      <c r="BS437" s="12"/>
      <c r="BT437" s="12"/>
      <c r="BU437" s="12"/>
    </row>
    <row r="438" spans="66:73" x14ac:dyDescent="0.3">
      <c r="BN438" s="6"/>
      <c r="BO438" s="6"/>
      <c r="BP438" s="6"/>
      <c r="BQ438" s="6"/>
      <c r="BR438" s="12"/>
      <c r="BS438" s="12"/>
      <c r="BT438" s="12"/>
      <c r="BU438" s="12"/>
    </row>
    <row r="439" spans="66:73" x14ac:dyDescent="0.3">
      <c r="BN439" s="6"/>
      <c r="BO439" s="6"/>
      <c r="BP439" s="6"/>
      <c r="BQ439" s="6"/>
      <c r="BR439" s="12"/>
      <c r="BS439" s="12"/>
      <c r="BT439" s="12"/>
      <c r="BU439" s="12"/>
    </row>
    <row r="440" spans="66:73" x14ac:dyDescent="0.3">
      <c r="BN440" s="6"/>
      <c r="BO440" s="6"/>
      <c r="BP440" s="6"/>
      <c r="BQ440" s="6"/>
      <c r="BR440" s="12"/>
      <c r="BS440" s="12"/>
      <c r="BT440" s="12"/>
      <c r="BU440" s="12"/>
    </row>
    <row r="441" spans="66:73" x14ac:dyDescent="0.3">
      <c r="BN441" s="6"/>
      <c r="BO441" s="6"/>
      <c r="BP441" s="6"/>
      <c r="BQ441" s="6"/>
      <c r="BR441" s="12"/>
      <c r="BS441" s="12"/>
      <c r="BT441" s="12"/>
      <c r="BU441" s="12"/>
    </row>
    <row r="442" spans="66:73" x14ac:dyDescent="0.3">
      <c r="BN442" s="6"/>
      <c r="BO442" s="6"/>
      <c r="BP442" s="6"/>
      <c r="BQ442" s="6"/>
      <c r="BR442" s="12"/>
      <c r="BS442" s="12"/>
      <c r="BT442" s="12"/>
      <c r="BU442" s="12"/>
    </row>
    <row r="443" spans="66:73" x14ac:dyDescent="0.3">
      <c r="BN443" s="6"/>
      <c r="BO443" s="6"/>
      <c r="BP443" s="6"/>
      <c r="BQ443" s="6"/>
      <c r="BR443" s="12"/>
      <c r="BS443" s="12"/>
      <c r="BT443" s="12"/>
      <c r="BU443" s="12"/>
    </row>
    <row r="444" spans="66:73" x14ac:dyDescent="0.3">
      <c r="BN444" s="6"/>
      <c r="BO444" s="6"/>
      <c r="BP444" s="6"/>
      <c r="BQ444" s="6"/>
      <c r="BR444" s="12"/>
      <c r="BS444" s="12"/>
      <c r="BT444" s="12"/>
      <c r="BU444" s="12"/>
    </row>
    <row r="445" spans="66:73" x14ac:dyDescent="0.3">
      <c r="BN445" s="6"/>
      <c r="BO445" s="6"/>
      <c r="BP445" s="6"/>
      <c r="BQ445" s="6"/>
      <c r="BR445" s="12"/>
      <c r="BS445" s="12"/>
      <c r="BT445" s="12"/>
      <c r="BU445" s="12"/>
    </row>
    <row r="446" spans="66:73" x14ac:dyDescent="0.3">
      <c r="BN446" s="6"/>
      <c r="BO446" s="6"/>
      <c r="BP446" s="6"/>
      <c r="BQ446" s="6"/>
      <c r="BR446" s="12"/>
      <c r="BS446" s="12"/>
      <c r="BT446" s="12"/>
      <c r="BU446" s="12"/>
    </row>
    <row r="447" spans="66:73" x14ac:dyDescent="0.3">
      <c r="BN447" s="6"/>
      <c r="BO447" s="6"/>
      <c r="BP447" s="6"/>
      <c r="BQ447" s="6"/>
      <c r="BR447" s="12"/>
      <c r="BS447" s="12"/>
      <c r="BT447" s="12"/>
      <c r="BU447" s="12"/>
    </row>
    <row r="448" spans="66:73" x14ac:dyDescent="0.3">
      <c r="BN448" s="6"/>
      <c r="BO448" s="6"/>
      <c r="BP448" s="6"/>
      <c r="BQ448" s="6"/>
      <c r="BR448" s="12"/>
      <c r="BS448" s="12"/>
      <c r="BT448" s="12"/>
      <c r="BU448" s="12"/>
    </row>
    <row r="449" spans="66:73" x14ac:dyDescent="0.3">
      <c r="BN449" s="6"/>
      <c r="BO449" s="6"/>
      <c r="BP449" s="6"/>
      <c r="BQ449" s="6"/>
      <c r="BR449" s="12"/>
      <c r="BS449" s="12"/>
      <c r="BT449" s="12"/>
      <c r="BU449" s="12"/>
    </row>
    <row r="450" spans="66:73" x14ac:dyDescent="0.3">
      <c r="BN450" s="6"/>
      <c r="BO450" s="6"/>
      <c r="BP450" s="6"/>
      <c r="BQ450" s="6"/>
      <c r="BR450" s="12"/>
      <c r="BS450" s="12"/>
      <c r="BT450" s="12"/>
      <c r="BU450" s="12"/>
    </row>
    <row r="451" spans="66:73" x14ac:dyDescent="0.3">
      <c r="BN451" s="6"/>
      <c r="BO451" s="6"/>
      <c r="BP451" s="6"/>
      <c r="BQ451" s="6"/>
      <c r="BR451" s="12"/>
      <c r="BS451" s="12"/>
      <c r="BT451" s="12"/>
      <c r="BU451" s="12"/>
    </row>
    <row r="452" spans="66:73" x14ac:dyDescent="0.3">
      <c r="BN452" s="6"/>
      <c r="BO452" s="6"/>
      <c r="BP452" s="6"/>
      <c r="BQ452" s="6"/>
      <c r="BR452" s="12"/>
      <c r="BS452" s="12"/>
      <c r="BT452" s="12"/>
      <c r="BU452" s="12"/>
    </row>
    <row r="453" spans="66:73" x14ac:dyDescent="0.3">
      <c r="BN453" s="6"/>
      <c r="BO453" s="6"/>
      <c r="BP453" s="6"/>
      <c r="BQ453" s="6"/>
      <c r="BR453" s="12"/>
      <c r="BS453" s="12"/>
      <c r="BT453" s="12"/>
      <c r="BU453" s="12"/>
    </row>
    <row r="454" spans="66:73" x14ac:dyDescent="0.3">
      <c r="BN454" s="6"/>
      <c r="BO454" s="6"/>
      <c r="BP454" s="6"/>
      <c r="BQ454" s="6"/>
      <c r="BR454" s="12"/>
      <c r="BS454" s="12"/>
      <c r="BT454" s="12"/>
      <c r="BU454" s="12"/>
    </row>
    <row r="455" spans="66:73" x14ac:dyDescent="0.3">
      <c r="BN455" s="6"/>
      <c r="BO455" s="6"/>
      <c r="BP455" s="6"/>
      <c r="BQ455" s="6"/>
      <c r="BR455" s="12"/>
      <c r="BS455" s="12"/>
      <c r="BT455" s="12"/>
      <c r="BU455" s="12"/>
    </row>
    <row r="456" spans="66:73" x14ac:dyDescent="0.3">
      <c r="BN456" s="6"/>
      <c r="BO456" s="6"/>
      <c r="BP456" s="6"/>
      <c r="BQ456" s="6"/>
      <c r="BR456" s="12"/>
      <c r="BS456" s="12"/>
      <c r="BT456" s="12"/>
      <c r="BU456" s="12"/>
    </row>
    <row r="457" spans="66:73" x14ac:dyDescent="0.3">
      <c r="BN457" s="6"/>
      <c r="BO457" s="6"/>
      <c r="BP457" s="6"/>
      <c r="BQ457" s="6"/>
      <c r="BR457" s="12"/>
      <c r="BS457" s="12"/>
      <c r="BT457" s="12"/>
      <c r="BU457" s="12"/>
    </row>
    <row r="458" spans="66:73" x14ac:dyDescent="0.3">
      <c r="BN458" s="6"/>
      <c r="BO458" s="6"/>
      <c r="BP458" s="6"/>
      <c r="BQ458" s="6"/>
      <c r="BR458" s="12"/>
      <c r="BS458" s="12"/>
      <c r="BT458" s="12"/>
      <c r="BU458" s="12"/>
    </row>
    <row r="459" spans="66:73" x14ac:dyDescent="0.3">
      <c r="BN459" s="6"/>
      <c r="BO459" s="6"/>
      <c r="BP459" s="6"/>
      <c r="BQ459" s="6"/>
      <c r="BR459" s="12"/>
      <c r="BS459" s="12"/>
      <c r="BT459" s="12"/>
      <c r="BU459" s="12"/>
    </row>
    <row r="460" spans="66:73" x14ac:dyDescent="0.3">
      <c r="BN460" s="6"/>
      <c r="BO460" s="6"/>
      <c r="BP460" s="6"/>
      <c r="BQ460" s="6"/>
      <c r="BR460" s="12"/>
      <c r="BS460" s="12"/>
      <c r="BT460" s="12"/>
      <c r="BU460" s="12"/>
    </row>
    <row r="461" spans="66:73" x14ac:dyDescent="0.3">
      <c r="BN461" s="6"/>
      <c r="BO461" s="6"/>
      <c r="BP461" s="6"/>
      <c r="BQ461" s="6"/>
      <c r="BR461" s="12"/>
      <c r="BS461" s="12"/>
      <c r="BT461" s="12"/>
      <c r="BU461" s="12"/>
    </row>
    <row r="462" spans="66:73" x14ac:dyDescent="0.3">
      <c r="BN462" s="6"/>
      <c r="BO462" s="6"/>
      <c r="BP462" s="6"/>
      <c r="BQ462" s="6"/>
      <c r="BR462" s="12"/>
      <c r="BS462" s="12"/>
      <c r="BT462" s="12"/>
      <c r="BU462" s="12"/>
    </row>
    <row r="463" spans="66:73" x14ac:dyDescent="0.3">
      <c r="BN463" s="6"/>
      <c r="BO463" s="6"/>
      <c r="BP463" s="6"/>
      <c r="BQ463" s="6"/>
      <c r="BR463" s="12"/>
      <c r="BS463" s="12"/>
      <c r="BT463" s="12"/>
      <c r="BU463" s="12"/>
    </row>
    <row r="464" spans="66:73" x14ac:dyDescent="0.3">
      <c r="BN464" s="6"/>
      <c r="BO464" s="6"/>
      <c r="BP464" s="6"/>
      <c r="BQ464" s="6"/>
      <c r="BR464" s="12"/>
      <c r="BS464" s="12"/>
      <c r="BT464" s="12"/>
      <c r="BU464" s="12"/>
    </row>
    <row r="465" spans="66:73" x14ac:dyDescent="0.3">
      <c r="BN465" s="6"/>
      <c r="BO465" s="6"/>
      <c r="BP465" s="6"/>
      <c r="BQ465" s="6"/>
      <c r="BR465" s="12"/>
      <c r="BS465" s="12"/>
      <c r="BT465" s="12"/>
      <c r="BU465" s="12"/>
    </row>
    <row r="466" spans="66:73" x14ac:dyDescent="0.3">
      <c r="BN466" s="6"/>
      <c r="BO466" s="6"/>
      <c r="BP466" s="6"/>
      <c r="BQ466" s="6"/>
      <c r="BR466" s="12"/>
      <c r="BS466" s="12"/>
      <c r="BT466" s="12"/>
      <c r="BU466" s="12"/>
    </row>
    <row r="467" spans="66:73" x14ac:dyDescent="0.3">
      <c r="BN467" s="6"/>
      <c r="BO467" s="6"/>
      <c r="BP467" s="6"/>
      <c r="BQ467" s="6"/>
      <c r="BR467" s="12"/>
      <c r="BS467" s="12"/>
      <c r="BT467" s="12"/>
      <c r="BU467" s="12"/>
    </row>
    <row r="468" spans="66:73" x14ac:dyDescent="0.3">
      <c r="BN468" s="6"/>
      <c r="BO468" s="6"/>
      <c r="BP468" s="6"/>
      <c r="BQ468" s="6"/>
      <c r="BR468" s="12"/>
      <c r="BS468" s="12"/>
      <c r="BT468" s="12"/>
      <c r="BU468" s="12"/>
    </row>
    <row r="469" spans="66:73" x14ac:dyDescent="0.3">
      <c r="BN469" s="6"/>
      <c r="BO469" s="6"/>
      <c r="BP469" s="6"/>
      <c r="BQ469" s="6"/>
      <c r="BR469" s="12"/>
      <c r="BS469" s="12"/>
      <c r="BT469" s="12"/>
      <c r="BU469" s="12"/>
    </row>
    <row r="470" spans="66:73" x14ac:dyDescent="0.3">
      <c r="BN470" s="6"/>
      <c r="BO470" s="6"/>
      <c r="BP470" s="6"/>
      <c r="BQ470" s="6"/>
      <c r="BR470" s="12"/>
      <c r="BS470" s="12"/>
      <c r="BT470" s="12"/>
      <c r="BU470" s="12"/>
    </row>
    <row r="471" spans="66:73" x14ac:dyDescent="0.3">
      <c r="BN471" s="6"/>
      <c r="BO471" s="6"/>
      <c r="BP471" s="6"/>
      <c r="BQ471" s="6"/>
      <c r="BR471" s="12"/>
      <c r="BS471" s="12"/>
      <c r="BT471" s="12"/>
      <c r="BU471" s="12"/>
    </row>
    <row r="472" spans="66:73" x14ac:dyDescent="0.3">
      <c r="BN472" s="6"/>
      <c r="BO472" s="6"/>
      <c r="BP472" s="6"/>
      <c r="BQ472" s="6"/>
      <c r="BR472" s="12"/>
      <c r="BS472" s="12"/>
      <c r="BT472" s="12"/>
      <c r="BU472" s="12"/>
    </row>
    <row r="473" spans="66:73" x14ac:dyDescent="0.3">
      <c r="BN473" s="6"/>
      <c r="BO473" s="6"/>
      <c r="BP473" s="6"/>
      <c r="BQ473" s="6"/>
      <c r="BR473" s="12"/>
      <c r="BS473" s="12"/>
      <c r="BT473" s="12"/>
      <c r="BU473" s="12"/>
    </row>
    <row r="474" spans="66:73" x14ac:dyDescent="0.3">
      <c r="BN474" s="6"/>
      <c r="BO474" s="6"/>
      <c r="BP474" s="6"/>
      <c r="BQ474" s="6"/>
      <c r="BR474" s="12"/>
      <c r="BS474" s="12"/>
      <c r="BT474" s="12"/>
      <c r="BU474" s="12"/>
    </row>
    <row r="475" spans="66:73" x14ac:dyDescent="0.3">
      <c r="BN475" s="6"/>
      <c r="BO475" s="6"/>
      <c r="BP475" s="6"/>
      <c r="BQ475" s="6"/>
      <c r="BR475" s="12"/>
      <c r="BS475" s="12"/>
      <c r="BT475" s="12"/>
      <c r="BU475" s="12"/>
    </row>
    <row r="476" spans="66:73" x14ac:dyDescent="0.3">
      <c r="BN476" s="6"/>
      <c r="BO476" s="6"/>
      <c r="BP476" s="6"/>
      <c r="BQ476" s="6"/>
      <c r="BR476" s="12"/>
      <c r="BS476" s="12"/>
      <c r="BT476" s="12"/>
      <c r="BU476" s="12"/>
    </row>
    <row r="477" spans="66:73" x14ac:dyDescent="0.3">
      <c r="BN477" s="6"/>
      <c r="BO477" s="6"/>
      <c r="BP477" s="6"/>
      <c r="BQ477" s="6"/>
      <c r="BR477" s="12"/>
      <c r="BS477" s="12"/>
      <c r="BT477" s="12"/>
      <c r="BU477" s="12"/>
    </row>
    <row r="478" spans="66:73" x14ac:dyDescent="0.3">
      <c r="BN478" s="6"/>
      <c r="BO478" s="6"/>
      <c r="BP478" s="6"/>
      <c r="BQ478" s="6"/>
      <c r="BR478" s="12"/>
      <c r="BS478" s="12"/>
      <c r="BT478" s="12"/>
      <c r="BU478" s="12"/>
    </row>
    <row r="479" spans="66:73" x14ac:dyDescent="0.3">
      <c r="BN479" s="6"/>
      <c r="BO479" s="6"/>
      <c r="BP479" s="6"/>
      <c r="BQ479" s="6"/>
      <c r="BR479" s="12"/>
      <c r="BS479" s="12"/>
      <c r="BT479" s="12"/>
      <c r="BU479" s="12"/>
    </row>
    <row r="480" spans="66:73" x14ac:dyDescent="0.3">
      <c r="BN480" s="6"/>
      <c r="BO480" s="6"/>
      <c r="BP480" s="6"/>
      <c r="BQ480" s="6"/>
      <c r="BR480" s="12"/>
      <c r="BS480" s="12"/>
      <c r="BT480" s="12"/>
      <c r="BU480" s="12"/>
    </row>
    <row r="481" spans="66:73" x14ac:dyDescent="0.3">
      <c r="BN481" s="6"/>
      <c r="BO481" s="6"/>
      <c r="BP481" s="6"/>
      <c r="BQ481" s="6"/>
      <c r="BR481" s="12"/>
      <c r="BS481" s="12"/>
      <c r="BT481" s="12"/>
      <c r="BU481" s="12"/>
    </row>
    <row r="482" spans="66:73" x14ac:dyDescent="0.3">
      <c r="BN482" s="6"/>
      <c r="BO482" s="6"/>
      <c r="BP482" s="6"/>
      <c r="BQ482" s="6"/>
      <c r="BR482" s="12"/>
      <c r="BS482" s="12"/>
      <c r="BT482" s="12"/>
      <c r="BU482" s="12"/>
    </row>
    <row r="483" spans="66:73" x14ac:dyDescent="0.3">
      <c r="BN483" s="6"/>
      <c r="BO483" s="6"/>
      <c r="BP483" s="6"/>
      <c r="BQ483" s="6"/>
      <c r="BR483" s="12"/>
      <c r="BS483" s="12"/>
      <c r="BT483" s="12"/>
      <c r="BU483" s="12"/>
    </row>
    <row r="484" spans="66:73" x14ac:dyDescent="0.3">
      <c r="BN484" s="6"/>
      <c r="BO484" s="6"/>
      <c r="BP484" s="6"/>
      <c r="BQ484" s="6"/>
      <c r="BR484" s="12"/>
      <c r="BS484" s="12"/>
      <c r="BT484" s="12"/>
      <c r="BU484" s="12"/>
    </row>
    <row r="485" spans="66:73" x14ac:dyDescent="0.3">
      <c r="BN485" s="6"/>
      <c r="BO485" s="6"/>
      <c r="BP485" s="6"/>
      <c r="BQ485" s="6"/>
      <c r="BR485" s="12"/>
      <c r="BS485" s="12"/>
      <c r="BT485" s="12"/>
      <c r="BU485" s="12"/>
    </row>
    <row r="486" spans="66:73" x14ac:dyDescent="0.3">
      <c r="BN486" s="6"/>
      <c r="BO486" s="6"/>
      <c r="BP486" s="6"/>
      <c r="BQ486" s="6"/>
      <c r="BR486" s="12"/>
      <c r="BS486" s="12"/>
      <c r="BT486" s="12"/>
      <c r="BU486" s="12"/>
    </row>
    <row r="487" spans="66:73" x14ac:dyDescent="0.3">
      <c r="BN487" s="6"/>
      <c r="BO487" s="6"/>
      <c r="BP487" s="6"/>
      <c r="BQ487" s="6"/>
      <c r="BR487" s="12"/>
      <c r="BS487" s="12"/>
      <c r="BT487" s="12"/>
      <c r="BU487" s="12"/>
    </row>
    <row r="488" spans="66:73" x14ac:dyDescent="0.3">
      <c r="BN488" s="6"/>
      <c r="BO488" s="6"/>
      <c r="BP488" s="6"/>
      <c r="BQ488" s="6"/>
      <c r="BR488" s="12"/>
      <c r="BS488" s="12"/>
      <c r="BT488" s="12"/>
      <c r="BU488" s="12"/>
    </row>
    <row r="489" spans="66:73" x14ac:dyDescent="0.3">
      <c r="BN489" s="6"/>
      <c r="BO489" s="6"/>
      <c r="BP489" s="6"/>
      <c r="BQ489" s="6"/>
      <c r="BR489" s="12"/>
      <c r="BS489" s="12"/>
      <c r="BT489" s="12"/>
      <c r="BU489" s="12"/>
    </row>
    <row r="490" spans="66:73" x14ac:dyDescent="0.3">
      <c r="BN490" s="6"/>
      <c r="BO490" s="6"/>
      <c r="BP490" s="6"/>
      <c r="BQ490" s="6"/>
      <c r="BR490" s="12"/>
      <c r="BS490" s="12"/>
      <c r="BT490" s="12"/>
      <c r="BU490" s="12"/>
    </row>
    <row r="491" spans="66:73" x14ac:dyDescent="0.3">
      <c r="BN491" s="6"/>
      <c r="BO491" s="6"/>
      <c r="BP491" s="6"/>
      <c r="BQ491" s="6"/>
      <c r="BR491" s="12"/>
      <c r="BS491" s="12"/>
      <c r="BT491" s="12"/>
      <c r="BU491" s="12"/>
    </row>
    <row r="492" spans="66:73" x14ac:dyDescent="0.3">
      <c r="BN492" s="6"/>
      <c r="BO492" s="6"/>
      <c r="BP492" s="6"/>
      <c r="BQ492" s="6"/>
      <c r="BR492" s="12"/>
      <c r="BS492" s="12"/>
      <c r="BT492" s="12"/>
      <c r="BU492" s="12"/>
    </row>
    <row r="493" spans="66:73" x14ac:dyDescent="0.3">
      <c r="BN493" s="6"/>
      <c r="BO493" s="6"/>
      <c r="BP493" s="6"/>
      <c r="BQ493" s="6"/>
      <c r="BR493" s="12"/>
      <c r="BS493" s="12"/>
      <c r="BT493" s="12"/>
      <c r="BU493" s="12"/>
    </row>
    <row r="494" spans="66:73" x14ac:dyDescent="0.3">
      <c r="BN494" s="6"/>
      <c r="BO494" s="6"/>
      <c r="BP494" s="6"/>
      <c r="BQ494" s="6"/>
      <c r="BR494" s="12"/>
      <c r="BS494" s="12"/>
      <c r="BT494" s="12"/>
      <c r="BU494" s="12"/>
    </row>
    <row r="495" spans="66:73" x14ac:dyDescent="0.3">
      <c r="BN495" s="6"/>
      <c r="BO495" s="6"/>
      <c r="BP495" s="6"/>
      <c r="BQ495" s="6"/>
      <c r="BR495" s="12"/>
      <c r="BS495" s="12"/>
      <c r="BT495" s="12"/>
      <c r="BU495" s="12"/>
    </row>
    <row r="496" spans="66:73" x14ac:dyDescent="0.3">
      <c r="BN496" s="6"/>
      <c r="BO496" s="6"/>
      <c r="BP496" s="6"/>
      <c r="BQ496" s="6"/>
      <c r="BR496" s="12"/>
      <c r="BS496" s="12"/>
      <c r="BT496" s="12"/>
      <c r="BU496" s="12"/>
    </row>
    <row r="497" spans="66:73" x14ac:dyDescent="0.3">
      <c r="BN497" s="6"/>
      <c r="BO497" s="6"/>
      <c r="BP497" s="6"/>
      <c r="BQ497" s="6"/>
      <c r="BR497" s="12"/>
      <c r="BS497" s="12"/>
      <c r="BT497" s="12"/>
      <c r="BU497" s="12"/>
    </row>
    <row r="498" spans="66:73" x14ac:dyDescent="0.3">
      <c r="BN498" s="6"/>
      <c r="BO498" s="6"/>
      <c r="BP498" s="6"/>
      <c r="BQ498" s="6"/>
      <c r="BR498" s="12"/>
      <c r="BS498" s="12"/>
      <c r="BT498" s="12"/>
      <c r="BU498" s="12"/>
    </row>
    <row r="499" spans="66:73" x14ac:dyDescent="0.3">
      <c r="BN499" s="6"/>
      <c r="BO499" s="6"/>
      <c r="BP499" s="6"/>
      <c r="BQ499" s="6"/>
      <c r="BR499" s="12"/>
      <c r="BS499" s="12"/>
      <c r="BT499" s="12"/>
      <c r="BU499" s="12"/>
    </row>
    <row r="500" spans="66:73" x14ac:dyDescent="0.3">
      <c r="BN500" s="6"/>
      <c r="BO500" s="6"/>
      <c r="BP500" s="6"/>
      <c r="BQ500" s="6"/>
      <c r="BR500" s="12"/>
      <c r="BS500" s="12"/>
      <c r="BT500" s="12"/>
      <c r="BU500" s="12"/>
    </row>
    <row r="501" spans="66:73" x14ac:dyDescent="0.3">
      <c r="BN501" s="6"/>
      <c r="BO501" s="6"/>
      <c r="BP501" s="6"/>
      <c r="BQ501" s="6"/>
      <c r="BR501" s="12"/>
      <c r="BS501" s="12"/>
      <c r="BT501" s="12"/>
      <c r="BU501" s="12"/>
    </row>
    <row r="502" spans="66:73" x14ac:dyDescent="0.3">
      <c r="BN502" s="6"/>
      <c r="BO502" s="6"/>
      <c r="BP502" s="6"/>
      <c r="BQ502" s="6"/>
      <c r="BR502" s="12"/>
      <c r="BS502" s="12"/>
      <c r="BT502" s="12"/>
      <c r="BU502" s="12"/>
    </row>
    <row r="503" spans="66:73" x14ac:dyDescent="0.3">
      <c r="BN503" s="6"/>
      <c r="BO503" s="6"/>
      <c r="BP503" s="6"/>
      <c r="BQ503" s="6"/>
      <c r="BR503" s="12"/>
      <c r="BS503" s="12"/>
      <c r="BT503" s="12"/>
      <c r="BU503" s="12"/>
    </row>
    <row r="504" spans="66:73" x14ac:dyDescent="0.3">
      <c r="BN504" s="6"/>
      <c r="BO504" s="6"/>
      <c r="BP504" s="6"/>
      <c r="BQ504" s="6"/>
      <c r="BR504" s="12"/>
      <c r="BS504" s="12"/>
      <c r="BT504" s="12"/>
      <c r="BU504" s="12"/>
    </row>
    <row r="505" spans="66:73" x14ac:dyDescent="0.3">
      <c r="BN505" s="6"/>
      <c r="BO505" s="6"/>
      <c r="BP505" s="6"/>
      <c r="BQ505" s="6"/>
      <c r="BR505" s="12"/>
      <c r="BS505" s="12"/>
      <c r="BT505" s="12"/>
      <c r="BU505" s="12"/>
    </row>
    <row r="506" spans="66:73" x14ac:dyDescent="0.3">
      <c r="BN506" s="6"/>
      <c r="BO506" s="6"/>
      <c r="BP506" s="6"/>
      <c r="BQ506" s="6"/>
      <c r="BR506" s="12"/>
      <c r="BS506" s="12"/>
      <c r="BT506" s="12"/>
      <c r="BU506" s="12"/>
    </row>
    <row r="507" spans="66:73" x14ac:dyDescent="0.3">
      <c r="BN507" s="6"/>
      <c r="BO507" s="6"/>
      <c r="BP507" s="6"/>
      <c r="BQ507" s="6"/>
      <c r="BR507" s="12"/>
      <c r="BS507" s="12"/>
      <c r="BT507" s="12"/>
      <c r="BU507" s="12"/>
    </row>
    <row r="508" spans="66:73" x14ac:dyDescent="0.3">
      <c r="BN508" s="6"/>
      <c r="BO508" s="6"/>
      <c r="BP508" s="6"/>
      <c r="BQ508" s="6"/>
      <c r="BR508" s="12"/>
      <c r="BS508" s="12"/>
      <c r="BT508" s="12"/>
      <c r="BU508" s="12"/>
    </row>
    <row r="509" spans="66:73" x14ac:dyDescent="0.3">
      <c r="BN509" s="6"/>
      <c r="BO509" s="6"/>
      <c r="BP509" s="6"/>
      <c r="BQ509" s="6"/>
      <c r="BR509" s="12"/>
      <c r="BS509" s="12"/>
      <c r="BT509" s="12"/>
      <c r="BU509" s="12"/>
    </row>
    <row r="510" spans="66:73" x14ac:dyDescent="0.3">
      <c r="BN510" s="6"/>
      <c r="BO510" s="6"/>
      <c r="BP510" s="6"/>
      <c r="BQ510" s="6"/>
      <c r="BR510" s="12"/>
      <c r="BS510" s="12"/>
      <c r="BT510" s="12"/>
      <c r="BU510" s="12"/>
    </row>
    <row r="511" spans="66:73" x14ac:dyDescent="0.3">
      <c r="BN511" s="6"/>
      <c r="BO511" s="6"/>
      <c r="BP511" s="6"/>
      <c r="BQ511" s="6"/>
      <c r="BR511" s="12"/>
      <c r="BS511" s="12"/>
      <c r="BT511" s="12"/>
      <c r="BU511" s="12"/>
    </row>
    <row r="512" spans="66:73" x14ac:dyDescent="0.3">
      <c r="BN512" s="6"/>
      <c r="BO512" s="6"/>
      <c r="BP512" s="6"/>
      <c r="BQ512" s="6"/>
      <c r="BR512" s="12"/>
      <c r="BS512" s="12"/>
      <c r="BT512" s="12"/>
      <c r="BU512" s="12"/>
    </row>
    <row r="513" spans="66:73" x14ac:dyDescent="0.3">
      <c r="BN513" s="6"/>
      <c r="BO513" s="6"/>
      <c r="BP513" s="6"/>
      <c r="BQ513" s="6"/>
      <c r="BR513" s="12"/>
      <c r="BS513" s="12"/>
      <c r="BT513" s="12"/>
      <c r="BU513" s="12"/>
    </row>
    <row r="514" spans="66:73" x14ac:dyDescent="0.3">
      <c r="BN514" s="6"/>
      <c r="BO514" s="6"/>
      <c r="BP514" s="6"/>
      <c r="BQ514" s="6"/>
      <c r="BR514" s="12"/>
      <c r="BS514" s="12"/>
      <c r="BT514" s="12"/>
      <c r="BU514" s="12"/>
    </row>
    <row r="515" spans="66:73" x14ac:dyDescent="0.3">
      <c r="BN515" s="6"/>
      <c r="BO515" s="6"/>
      <c r="BP515" s="6"/>
      <c r="BQ515" s="6"/>
      <c r="BR515" s="12"/>
      <c r="BS515" s="12"/>
      <c r="BT515" s="12"/>
      <c r="BU515" s="12"/>
    </row>
    <row r="516" spans="66:73" x14ac:dyDescent="0.3">
      <c r="BN516" s="6"/>
      <c r="BO516" s="6"/>
      <c r="BP516" s="6"/>
      <c r="BQ516" s="6"/>
      <c r="BR516" s="12"/>
      <c r="BS516" s="12"/>
      <c r="BT516" s="12"/>
      <c r="BU516" s="12"/>
    </row>
    <row r="517" spans="66:73" x14ac:dyDescent="0.3">
      <c r="BN517" s="6"/>
      <c r="BO517" s="6"/>
      <c r="BP517" s="6"/>
      <c r="BQ517" s="6"/>
      <c r="BR517" s="12"/>
      <c r="BS517" s="12"/>
      <c r="BT517" s="12"/>
      <c r="BU517" s="12"/>
    </row>
    <row r="518" spans="66:73" x14ac:dyDescent="0.3">
      <c r="BN518" s="6"/>
      <c r="BO518" s="6"/>
      <c r="BP518" s="6"/>
      <c r="BQ518" s="6"/>
      <c r="BR518" s="12"/>
      <c r="BS518" s="12"/>
      <c r="BT518" s="12"/>
      <c r="BU518" s="12"/>
    </row>
    <row r="519" spans="66:73" x14ac:dyDescent="0.3">
      <c r="BN519" s="6"/>
      <c r="BO519" s="6"/>
      <c r="BP519" s="6"/>
      <c r="BQ519" s="6"/>
      <c r="BR519" s="12"/>
      <c r="BS519" s="12"/>
      <c r="BT519" s="12"/>
      <c r="BU519" s="12"/>
    </row>
    <row r="520" spans="66:73" x14ac:dyDescent="0.3">
      <c r="BN520" s="6"/>
      <c r="BO520" s="6"/>
      <c r="BP520" s="6"/>
      <c r="BQ520" s="6"/>
      <c r="BR520" s="12"/>
      <c r="BS520" s="12"/>
      <c r="BT520" s="12"/>
      <c r="BU520" s="12"/>
    </row>
    <row r="521" spans="66:73" x14ac:dyDescent="0.3">
      <c r="BN521" s="6"/>
      <c r="BO521" s="6"/>
      <c r="BP521" s="6"/>
      <c r="BQ521" s="6"/>
      <c r="BR521" s="12"/>
      <c r="BS521" s="12"/>
      <c r="BT521" s="12"/>
      <c r="BU521" s="12"/>
    </row>
    <row r="522" spans="66:73" x14ac:dyDescent="0.3">
      <c r="BN522" s="6"/>
      <c r="BO522" s="6"/>
      <c r="BP522" s="6"/>
      <c r="BQ522" s="6"/>
      <c r="BR522" s="12"/>
      <c r="BS522" s="12"/>
      <c r="BT522" s="12"/>
      <c r="BU522" s="12"/>
    </row>
    <row r="523" spans="66:73" x14ac:dyDescent="0.3">
      <c r="BN523" s="6"/>
      <c r="BO523" s="6"/>
      <c r="BP523" s="6"/>
      <c r="BQ523" s="6"/>
      <c r="BR523" s="12"/>
      <c r="BS523" s="12"/>
      <c r="BT523" s="12"/>
      <c r="BU523" s="12"/>
    </row>
    <row r="524" spans="66:73" x14ac:dyDescent="0.3">
      <c r="BN524" s="6"/>
      <c r="BO524" s="6"/>
      <c r="BP524" s="6"/>
      <c r="BQ524" s="6"/>
      <c r="BR524" s="12"/>
      <c r="BS524" s="12"/>
      <c r="BT524" s="12"/>
      <c r="BU524" s="12"/>
    </row>
    <row r="525" spans="66:73" x14ac:dyDescent="0.3">
      <c r="BN525" s="6"/>
      <c r="BO525" s="6"/>
      <c r="BP525" s="6"/>
      <c r="BQ525" s="6"/>
      <c r="BR525" s="12"/>
      <c r="BS525" s="12"/>
      <c r="BT525" s="12"/>
      <c r="BU525" s="12"/>
    </row>
    <row r="526" spans="66:73" x14ac:dyDescent="0.3">
      <c r="BN526" s="6"/>
      <c r="BO526" s="6"/>
      <c r="BP526" s="6"/>
      <c r="BQ526" s="6"/>
      <c r="BR526" s="12"/>
      <c r="BS526" s="12"/>
      <c r="BT526" s="12"/>
      <c r="BU526" s="12"/>
    </row>
    <row r="527" spans="66:73" x14ac:dyDescent="0.3">
      <c r="BN527" s="6"/>
      <c r="BO527" s="6"/>
      <c r="BP527" s="6"/>
      <c r="BQ527" s="6"/>
      <c r="BR527" s="12"/>
      <c r="BS527" s="12"/>
      <c r="BT527" s="12"/>
      <c r="BU527" s="12"/>
    </row>
    <row r="528" spans="66:73" x14ac:dyDescent="0.3">
      <c r="BN528" s="6"/>
      <c r="BO528" s="6"/>
      <c r="BP528" s="6"/>
      <c r="BQ528" s="6"/>
      <c r="BR528" s="12"/>
      <c r="BS528" s="12"/>
      <c r="BT528" s="12"/>
      <c r="BU528" s="12"/>
    </row>
    <row r="529" spans="66:73" x14ac:dyDescent="0.3">
      <c r="BN529" s="6"/>
      <c r="BO529" s="6"/>
      <c r="BP529" s="6"/>
      <c r="BQ529" s="6"/>
      <c r="BR529" s="12"/>
      <c r="BS529" s="12"/>
      <c r="BT529" s="12"/>
      <c r="BU529" s="12"/>
    </row>
    <row r="530" spans="66:73" x14ac:dyDescent="0.3">
      <c r="BN530" s="6"/>
      <c r="BO530" s="6"/>
      <c r="BP530" s="6"/>
      <c r="BQ530" s="6"/>
      <c r="BR530" s="12"/>
      <c r="BS530" s="12"/>
      <c r="BT530" s="12"/>
      <c r="BU530" s="12"/>
    </row>
    <row r="531" spans="66:73" x14ac:dyDescent="0.3">
      <c r="BN531" s="6"/>
      <c r="BO531" s="6"/>
      <c r="BP531" s="6"/>
      <c r="BQ531" s="6"/>
      <c r="BR531" s="12"/>
      <c r="BS531" s="12"/>
      <c r="BT531" s="12"/>
      <c r="BU531" s="12"/>
    </row>
    <row r="532" spans="66:73" x14ac:dyDescent="0.3">
      <c r="BN532" s="6"/>
      <c r="BO532" s="6"/>
      <c r="BP532" s="6"/>
      <c r="BQ532" s="6"/>
      <c r="BR532" s="12"/>
      <c r="BS532" s="12"/>
      <c r="BT532" s="12"/>
      <c r="BU532" s="12"/>
    </row>
    <row r="533" spans="66:73" x14ac:dyDescent="0.3">
      <c r="BN533" s="6"/>
      <c r="BO533" s="6"/>
      <c r="BP533" s="6"/>
      <c r="BQ533" s="6"/>
      <c r="BR533" s="12"/>
      <c r="BS533" s="12"/>
      <c r="BT533" s="12"/>
      <c r="BU533" s="12"/>
    </row>
    <row r="534" spans="66:73" x14ac:dyDescent="0.3">
      <c r="BN534" s="6"/>
      <c r="BO534" s="6"/>
      <c r="BP534" s="6"/>
      <c r="BQ534" s="6"/>
      <c r="BR534" s="12"/>
      <c r="BS534" s="12"/>
      <c r="BT534" s="12"/>
      <c r="BU534" s="12"/>
    </row>
    <row r="535" spans="66:73" x14ac:dyDescent="0.3">
      <c r="BN535" s="6"/>
      <c r="BO535" s="6"/>
      <c r="BP535" s="6"/>
      <c r="BQ535" s="6"/>
      <c r="BR535" s="12"/>
      <c r="BS535" s="12"/>
      <c r="BT535" s="12"/>
      <c r="BU535" s="12"/>
    </row>
    <row r="536" spans="66:73" x14ac:dyDescent="0.3">
      <c r="BN536" s="6"/>
      <c r="BO536" s="6"/>
      <c r="BP536" s="6"/>
      <c r="BQ536" s="6"/>
      <c r="BR536" s="12"/>
      <c r="BS536" s="12"/>
      <c r="BT536" s="12"/>
      <c r="BU536" s="12"/>
    </row>
    <row r="537" spans="66:73" x14ac:dyDescent="0.3">
      <c r="BN537" s="6"/>
      <c r="BO537" s="6"/>
      <c r="BP537" s="6"/>
      <c r="BQ537" s="6"/>
      <c r="BR537" s="12"/>
      <c r="BS537" s="12"/>
      <c r="BT537" s="12"/>
      <c r="BU537" s="12"/>
    </row>
    <row r="538" spans="66:73" x14ac:dyDescent="0.3">
      <c r="BN538" s="6"/>
      <c r="BO538" s="6"/>
      <c r="BP538" s="6"/>
      <c r="BQ538" s="6"/>
      <c r="BR538" s="12"/>
      <c r="BS538" s="12"/>
      <c r="BT538" s="12"/>
      <c r="BU538" s="12"/>
    </row>
    <row r="539" spans="66:73" x14ac:dyDescent="0.3">
      <c r="BN539" s="6"/>
      <c r="BO539" s="6"/>
      <c r="BP539" s="6"/>
      <c r="BQ539" s="6"/>
      <c r="BR539" s="12"/>
      <c r="BS539" s="12"/>
      <c r="BT539" s="12"/>
      <c r="BU539" s="12"/>
    </row>
    <row r="540" spans="66:73" x14ac:dyDescent="0.3">
      <c r="BN540" s="6"/>
      <c r="BO540" s="6"/>
      <c r="BP540" s="6"/>
      <c r="BQ540" s="6"/>
      <c r="BR540" s="12"/>
      <c r="BS540" s="12"/>
      <c r="BT540" s="12"/>
      <c r="BU540" s="12"/>
    </row>
    <row r="541" spans="66:73" x14ac:dyDescent="0.3">
      <c r="BN541" s="6"/>
      <c r="BO541" s="6"/>
      <c r="BP541" s="6"/>
      <c r="BQ541" s="6"/>
      <c r="BR541" s="12"/>
      <c r="BS541" s="12"/>
      <c r="BT541" s="12"/>
      <c r="BU541" s="12"/>
    </row>
    <row r="542" spans="66:73" x14ac:dyDescent="0.3">
      <c r="BN542" s="6"/>
      <c r="BO542" s="6"/>
      <c r="BP542" s="6"/>
      <c r="BQ542" s="6"/>
      <c r="BR542" s="12"/>
      <c r="BS542" s="12"/>
      <c r="BT542" s="12"/>
      <c r="BU542" s="12"/>
    </row>
    <row r="543" spans="66:73" x14ac:dyDescent="0.3">
      <c r="BN543" s="6"/>
      <c r="BO543" s="6"/>
      <c r="BP543" s="6"/>
      <c r="BQ543" s="6"/>
      <c r="BR543" s="12"/>
      <c r="BS543" s="12"/>
      <c r="BT543" s="12"/>
      <c r="BU543" s="12"/>
    </row>
    <row r="544" spans="66:73" x14ac:dyDescent="0.3">
      <c r="BN544" s="6"/>
      <c r="BO544" s="6"/>
      <c r="BP544" s="6"/>
      <c r="BQ544" s="6"/>
      <c r="BR544" s="12"/>
      <c r="BS544" s="12"/>
      <c r="BT544" s="12"/>
      <c r="BU544" s="12"/>
    </row>
    <row r="545" spans="66:73" x14ac:dyDescent="0.3">
      <c r="BN545" s="6"/>
      <c r="BO545" s="6"/>
      <c r="BP545" s="6"/>
      <c r="BQ545" s="6"/>
      <c r="BR545" s="12"/>
      <c r="BS545" s="12"/>
      <c r="BT545" s="12"/>
      <c r="BU545" s="12"/>
    </row>
    <row r="546" spans="66:73" x14ac:dyDescent="0.3">
      <c r="BN546" s="6"/>
      <c r="BO546" s="6"/>
      <c r="BP546" s="6"/>
      <c r="BQ546" s="6"/>
      <c r="BR546" s="12"/>
      <c r="BS546" s="12"/>
      <c r="BT546" s="12"/>
      <c r="BU546" s="12"/>
    </row>
    <row r="547" spans="66:73" x14ac:dyDescent="0.3">
      <c r="BN547" s="6"/>
      <c r="BO547" s="6"/>
      <c r="BP547" s="6"/>
      <c r="BQ547" s="6"/>
      <c r="BR547" s="12"/>
      <c r="BS547" s="12"/>
      <c r="BT547" s="12"/>
      <c r="BU547" s="12"/>
    </row>
    <row r="548" spans="66:73" x14ac:dyDescent="0.3">
      <c r="BN548" s="6"/>
      <c r="BO548" s="6"/>
      <c r="BP548" s="6"/>
      <c r="BQ548" s="6"/>
      <c r="BR548" s="12"/>
      <c r="BS548" s="12"/>
      <c r="BT548" s="12"/>
      <c r="BU548" s="12"/>
    </row>
    <row r="549" spans="66:73" x14ac:dyDescent="0.3">
      <c r="BN549" s="6"/>
      <c r="BO549" s="6"/>
      <c r="BP549" s="6"/>
      <c r="BQ549" s="6"/>
      <c r="BR549" s="12"/>
      <c r="BS549" s="12"/>
      <c r="BT549" s="12"/>
      <c r="BU549" s="12"/>
    </row>
    <row r="550" spans="66:73" x14ac:dyDescent="0.3">
      <c r="BN550" s="6"/>
      <c r="BO550" s="6"/>
      <c r="BP550" s="6"/>
      <c r="BQ550" s="6"/>
      <c r="BR550" s="12"/>
      <c r="BS550" s="12"/>
      <c r="BT550" s="12"/>
      <c r="BU550" s="12"/>
    </row>
    <row r="551" spans="66:73" x14ac:dyDescent="0.3">
      <c r="BN551" s="6"/>
      <c r="BO551" s="6"/>
      <c r="BP551" s="6"/>
      <c r="BQ551" s="6"/>
      <c r="BR551" s="12"/>
      <c r="BS551" s="12"/>
      <c r="BT551" s="12"/>
      <c r="BU551" s="12"/>
    </row>
    <row r="552" spans="66:73" x14ac:dyDescent="0.3">
      <c r="BN552" s="6"/>
      <c r="BO552" s="6"/>
      <c r="BP552" s="6"/>
      <c r="BQ552" s="6"/>
      <c r="BR552" s="12"/>
      <c r="BS552" s="12"/>
      <c r="BT552" s="12"/>
      <c r="BU552" s="12"/>
    </row>
    <row r="553" spans="66:73" x14ac:dyDescent="0.3">
      <c r="BN553" s="6"/>
      <c r="BO553" s="6"/>
      <c r="BP553" s="6"/>
      <c r="BQ553" s="6"/>
      <c r="BR553" s="12"/>
      <c r="BS553" s="12"/>
      <c r="BT553" s="12"/>
      <c r="BU553" s="12"/>
    </row>
    <row r="554" spans="66:73" x14ac:dyDescent="0.3">
      <c r="BN554" s="6"/>
      <c r="BO554" s="6"/>
      <c r="BP554" s="6"/>
      <c r="BQ554" s="6"/>
      <c r="BR554" s="12"/>
      <c r="BS554" s="12"/>
      <c r="BT554" s="12"/>
      <c r="BU554" s="12"/>
    </row>
    <row r="555" spans="66:73" x14ac:dyDescent="0.3">
      <c r="BN555" s="6"/>
      <c r="BO555" s="6"/>
      <c r="BP555" s="6"/>
      <c r="BQ555" s="6"/>
      <c r="BR555" s="12"/>
      <c r="BS555" s="12"/>
      <c r="BT555" s="12"/>
      <c r="BU555" s="12"/>
    </row>
    <row r="556" spans="66:73" x14ac:dyDescent="0.3">
      <c r="BN556" s="6"/>
      <c r="BO556" s="6"/>
      <c r="BP556" s="6"/>
      <c r="BQ556" s="6"/>
      <c r="BR556" s="12"/>
      <c r="BS556" s="12"/>
      <c r="BT556" s="12"/>
      <c r="BU556" s="12"/>
    </row>
    <row r="557" spans="66:73" x14ac:dyDescent="0.3">
      <c r="BN557" s="6"/>
      <c r="BO557" s="6"/>
      <c r="BP557" s="6"/>
      <c r="BQ557" s="6"/>
      <c r="BR557" s="12"/>
      <c r="BS557" s="12"/>
      <c r="BT557" s="12"/>
      <c r="BU557" s="12"/>
    </row>
    <row r="558" spans="66:73" x14ac:dyDescent="0.3">
      <c r="BN558" s="6"/>
      <c r="BO558" s="6"/>
      <c r="BP558" s="6"/>
      <c r="BQ558" s="6"/>
      <c r="BR558" s="12"/>
      <c r="BS558" s="12"/>
      <c r="BT558" s="12"/>
      <c r="BU558" s="12"/>
    </row>
    <row r="559" spans="66:73" x14ac:dyDescent="0.3">
      <c r="BN559" s="6"/>
      <c r="BO559" s="6"/>
      <c r="BP559" s="6"/>
      <c r="BQ559" s="6"/>
      <c r="BR559" s="12"/>
      <c r="BS559" s="12"/>
      <c r="BT559" s="12"/>
      <c r="BU559" s="12"/>
    </row>
    <row r="560" spans="66:73" x14ac:dyDescent="0.3">
      <c r="BN560" s="6"/>
      <c r="BO560" s="6"/>
      <c r="BP560" s="6"/>
      <c r="BQ560" s="6"/>
      <c r="BR560" s="12"/>
      <c r="BS560" s="12"/>
      <c r="BT560" s="12"/>
      <c r="BU560" s="12"/>
    </row>
    <row r="561" spans="66:73" x14ac:dyDescent="0.3">
      <c r="BN561" s="6"/>
      <c r="BO561" s="6"/>
      <c r="BP561" s="6"/>
      <c r="BQ561" s="6"/>
      <c r="BR561" s="12"/>
      <c r="BS561" s="12"/>
      <c r="BT561" s="12"/>
      <c r="BU561" s="12"/>
    </row>
    <row r="562" spans="66:73" x14ac:dyDescent="0.3">
      <c r="BN562" s="6"/>
      <c r="BO562" s="6"/>
      <c r="BP562" s="6"/>
      <c r="BQ562" s="6"/>
      <c r="BR562" s="12"/>
      <c r="BS562" s="12"/>
      <c r="BT562" s="12"/>
      <c r="BU562" s="12"/>
    </row>
    <row r="563" spans="66:73" x14ac:dyDescent="0.3">
      <c r="BN563" s="6"/>
      <c r="BO563" s="6"/>
      <c r="BP563" s="6"/>
      <c r="BQ563" s="6"/>
      <c r="BR563" s="12"/>
      <c r="BS563" s="12"/>
      <c r="BT563" s="12"/>
      <c r="BU563" s="12"/>
    </row>
    <row r="564" spans="66:73" x14ac:dyDescent="0.3">
      <c r="BN564" s="6"/>
      <c r="BO564" s="6"/>
      <c r="BP564" s="6"/>
      <c r="BQ564" s="6"/>
      <c r="BR564" s="12"/>
      <c r="BS564" s="12"/>
      <c r="BT564" s="12"/>
      <c r="BU564" s="12"/>
    </row>
    <row r="565" spans="66:73" x14ac:dyDescent="0.3">
      <c r="BN565" s="6"/>
      <c r="BO565" s="6"/>
      <c r="BP565" s="6"/>
      <c r="BQ565" s="6"/>
      <c r="BR565" s="12"/>
      <c r="BS565" s="12"/>
      <c r="BT565" s="12"/>
      <c r="BU565" s="12"/>
    </row>
    <row r="566" spans="66:73" x14ac:dyDescent="0.3">
      <c r="BN566" s="6"/>
      <c r="BO566" s="6"/>
      <c r="BP566" s="6"/>
      <c r="BQ566" s="6"/>
      <c r="BR566" s="12"/>
      <c r="BS566" s="12"/>
      <c r="BT566" s="12"/>
      <c r="BU566" s="12"/>
    </row>
    <row r="567" spans="66:73" x14ac:dyDescent="0.3">
      <c r="BN567" s="6"/>
      <c r="BO567" s="6"/>
      <c r="BP567" s="6"/>
      <c r="BQ567" s="6"/>
      <c r="BR567" s="12"/>
      <c r="BS567" s="12"/>
      <c r="BT567" s="12"/>
      <c r="BU567" s="12"/>
    </row>
    <row r="568" spans="66:73" x14ac:dyDescent="0.3">
      <c r="BN568" s="6"/>
      <c r="BO568" s="6"/>
      <c r="BP568" s="6"/>
      <c r="BQ568" s="6"/>
      <c r="BR568" s="12"/>
      <c r="BS568" s="12"/>
      <c r="BT568" s="12"/>
      <c r="BU568" s="12"/>
    </row>
    <row r="569" spans="66:73" x14ac:dyDescent="0.3">
      <c r="BN569" s="6"/>
      <c r="BO569" s="6"/>
      <c r="BP569" s="6"/>
      <c r="BQ569" s="6"/>
      <c r="BR569" s="12"/>
      <c r="BS569" s="12"/>
      <c r="BT569" s="12"/>
      <c r="BU569" s="12"/>
    </row>
    <row r="570" spans="66:73" x14ac:dyDescent="0.3">
      <c r="BN570" s="6"/>
      <c r="BO570" s="6"/>
      <c r="BP570" s="6"/>
      <c r="BQ570" s="6"/>
      <c r="BR570" s="12"/>
      <c r="BS570" s="12"/>
      <c r="BT570" s="12"/>
      <c r="BU570" s="12"/>
    </row>
    <row r="571" spans="66:73" x14ac:dyDescent="0.3">
      <c r="BN571" s="6"/>
      <c r="BO571" s="6"/>
      <c r="BP571" s="6"/>
      <c r="BQ571" s="6"/>
      <c r="BR571" s="12"/>
      <c r="BS571" s="12"/>
      <c r="BT571" s="12"/>
      <c r="BU571" s="12"/>
    </row>
    <row r="572" spans="66:73" x14ac:dyDescent="0.3">
      <c r="BN572" s="6"/>
      <c r="BO572" s="6"/>
      <c r="BP572" s="6"/>
      <c r="BQ572" s="6"/>
      <c r="BR572" s="12"/>
      <c r="BS572" s="12"/>
      <c r="BT572" s="12"/>
      <c r="BU572" s="12"/>
    </row>
    <row r="573" spans="66:73" x14ac:dyDescent="0.3">
      <c r="BN573" s="6"/>
      <c r="BO573" s="6"/>
      <c r="BP573" s="6"/>
      <c r="BQ573" s="6"/>
      <c r="BR573" s="12"/>
      <c r="BS573" s="12"/>
      <c r="BT573" s="12"/>
      <c r="BU573" s="12"/>
    </row>
    <row r="574" spans="66:73" x14ac:dyDescent="0.3">
      <c r="BN574" s="6"/>
      <c r="BO574" s="6"/>
      <c r="BP574" s="6"/>
      <c r="BQ574" s="6"/>
      <c r="BR574" s="12"/>
      <c r="BS574" s="12"/>
      <c r="BT574" s="12"/>
      <c r="BU574" s="12"/>
    </row>
    <row r="575" spans="66:73" x14ac:dyDescent="0.3">
      <c r="BN575" s="6"/>
      <c r="BO575" s="6"/>
      <c r="BP575" s="6"/>
      <c r="BQ575" s="6"/>
      <c r="BR575" s="12"/>
      <c r="BS575" s="12"/>
      <c r="BT575" s="12"/>
      <c r="BU575" s="12"/>
    </row>
    <row r="576" spans="66:73" x14ac:dyDescent="0.3">
      <c r="BN576" s="6"/>
      <c r="BO576" s="6"/>
      <c r="BP576" s="6"/>
      <c r="BQ576" s="6"/>
      <c r="BR576" s="12"/>
      <c r="BS576" s="12"/>
      <c r="BT576" s="12"/>
      <c r="BU576" s="12"/>
    </row>
    <row r="577" spans="66:73" x14ac:dyDescent="0.3">
      <c r="BN577" s="6"/>
      <c r="BO577" s="6"/>
      <c r="BP577" s="6"/>
      <c r="BQ577" s="6"/>
      <c r="BR577" s="12"/>
      <c r="BS577" s="12"/>
      <c r="BT577" s="12"/>
      <c r="BU577" s="12"/>
    </row>
    <row r="578" spans="66:73" x14ac:dyDescent="0.3">
      <c r="BN578" s="6"/>
      <c r="BO578" s="6"/>
      <c r="BP578" s="6"/>
      <c r="BQ578" s="6"/>
      <c r="BR578" s="12"/>
      <c r="BS578" s="12"/>
      <c r="BT578" s="12"/>
      <c r="BU578" s="12"/>
    </row>
    <row r="579" spans="66:73" x14ac:dyDescent="0.3">
      <c r="BN579" s="6"/>
      <c r="BO579" s="6"/>
      <c r="BP579" s="6"/>
      <c r="BQ579" s="6"/>
      <c r="BR579" s="12"/>
      <c r="BS579" s="12"/>
      <c r="BT579" s="12"/>
      <c r="BU579" s="12"/>
    </row>
    <row r="580" spans="66:73" x14ac:dyDescent="0.3">
      <c r="BN580" s="6"/>
      <c r="BO580" s="6"/>
      <c r="BP580" s="6"/>
      <c r="BQ580" s="6"/>
      <c r="BR580" s="12"/>
      <c r="BS580" s="12"/>
      <c r="BT580" s="12"/>
      <c r="BU580" s="12"/>
    </row>
    <row r="581" spans="66:73" x14ac:dyDescent="0.3">
      <c r="BN581" s="6"/>
      <c r="BO581" s="6"/>
      <c r="BP581" s="6"/>
      <c r="BQ581" s="6"/>
      <c r="BR581" s="12"/>
      <c r="BS581" s="12"/>
      <c r="BT581" s="12"/>
      <c r="BU581" s="12"/>
    </row>
    <row r="582" spans="66:73" x14ac:dyDescent="0.3">
      <c r="BN582" s="6"/>
      <c r="BO582" s="6"/>
      <c r="BP582" s="6"/>
      <c r="BQ582" s="6"/>
      <c r="BR582" s="12"/>
      <c r="BS582" s="12"/>
      <c r="BT582" s="12"/>
      <c r="BU582" s="12"/>
    </row>
    <row r="583" spans="66:73" x14ac:dyDescent="0.3">
      <c r="BN583" s="6"/>
      <c r="BO583" s="6"/>
      <c r="BP583" s="6"/>
      <c r="BQ583" s="6"/>
      <c r="BR583" s="12"/>
      <c r="BS583" s="12"/>
      <c r="BT583" s="12"/>
      <c r="BU583" s="12"/>
    </row>
    <row r="584" spans="66:73" x14ac:dyDescent="0.3">
      <c r="BN584" s="6"/>
      <c r="BO584" s="6"/>
      <c r="BP584" s="6"/>
      <c r="BQ584" s="6"/>
      <c r="BR584" s="12"/>
      <c r="BS584" s="12"/>
      <c r="BT584" s="12"/>
      <c r="BU584" s="12"/>
    </row>
    <row r="585" spans="66:73" x14ac:dyDescent="0.3">
      <c r="BN585" s="6"/>
      <c r="BO585" s="6"/>
      <c r="BP585" s="6"/>
      <c r="BQ585" s="6"/>
      <c r="BR585" s="12"/>
      <c r="BS585" s="12"/>
      <c r="BT585" s="12"/>
      <c r="BU585" s="12"/>
    </row>
    <row r="586" spans="66:73" x14ac:dyDescent="0.3">
      <c r="BN586" s="6"/>
      <c r="BO586" s="6"/>
      <c r="BP586" s="6"/>
      <c r="BQ586" s="6"/>
      <c r="BR586" s="12"/>
      <c r="BS586" s="12"/>
      <c r="BT586" s="12"/>
      <c r="BU586" s="12"/>
    </row>
    <row r="587" spans="66:73" x14ac:dyDescent="0.3">
      <c r="BN587" s="6"/>
      <c r="BO587" s="6"/>
      <c r="BP587" s="6"/>
      <c r="BQ587" s="6"/>
      <c r="BR587" s="12"/>
      <c r="BS587" s="12"/>
      <c r="BT587" s="12"/>
      <c r="BU587" s="12"/>
    </row>
    <row r="588" spans="66:73" x14ac:dyDescent="0.3">
      <c r="BN588" s="6"/>
      <c r="BO588" s="6"/>
      <c r="BP588" s="6"/>
      <c r="BQ588" s="6"/>
      <c r="BR588" s="12"/>
      <c r="BS588" s="12"/>
      <c r="BT588" s="12"/>
      <c r="BU588" s="12"/>
    </row>
    <row r="589" spans="66:73" x14ac:dyDescent="0.3">
      <c r="BN589" s="6"/>
      <c r="BO589" s="6"/>
      <c r="BP589" s="6"/>
      <c r="BQ589" s="6"/>
      <c r="BR589" s="12"/>
      <c r="BS589" s="12"/>
      <c r="BT589" s="12"/>
      <c r="BU589" s="12"/>
    </row>
    <row r="590" spans="66:73" x14ac:dyDescent="0.3">
      <c r="BN590" s="6"/>
      <c r="BO590" s="6"/>
      <c r="BP590" s="6"/>
      <c r="BQ590" s="6"/>
      <c r="BR590" s="12"/>
      <c r="BS590" s="12"/>
      <c r="BT590" s="12"/>
      <c r="BU590" s="12"/>
    </row>
    <row r="591" spans="66:73" x14ac:dyDescent="0.3">
      <c r="BN591" s="6"/>
      <c r="BO591" s="6"/>
      <c r="BP591" s="6"/>
      <c r="BQ591" s="6"/>
      <c r="BR591" s="12"/>
      <c r="BS591" s="12"/>
      <c r="BT591" s="12"/>
      <c r="BU591" s="12"/>
    </row>
    <row r="592" spans="66:73" x14ac:dyDescent="0.3">
      <c r="BN592" s="6"/>
      <c r="BO592" s="6"/>
      <c r="BP592" s="6"/>
      <c r="BQ592" s="6"/>
      <c r="BR592" s="12"/>
      <c r="BS592" s="12"/>
      <c r="BT592" s="12"/>
      <c r="BU592" s="12"/>
    </row>
    <row r="593" spans="66:73" x14ac:dyDescent="0.3">
      <c r="BN593" s="6"/>
      <c r="BO593" s="6"/>
      <c r="BP593" s="6"/>
      <c r="BQ593" s="6"/>
      <c r="BR593" s="12"/>
      <c r="BS593" s="12"/>
      <c r="BT593" s="12"/>
      <c r="BU593" s="12"/>
    </row>
    <row r="594" spans="66:73" x14ac:dyDescent="0.3">
      <c r="BN594" s="6"/>
      <c r="BO594" s="6"/>
      <c r="BP594" s="6"/>
      <c r="BQ594" s="6"/>
      <c r="BR594" s="12"/>
      <c r="BS594" s="12"/>
      <c r="BT594" s="12"/>
      <c r="BU594" s="12"/>
    </row>
    <row r="595" spans="66:73" x14ac:dyDescent="0.3">
      <c r="BN595" s="6"/>
      <c r="BO595" s="6"/>
      <c r="BP595" s="6"/>
      <c r="BQ595" s="6"/>
      <c r="BR595" s="12"/>
      <c r="BS595" s="12"/>
      <c r="BT595" s="12"/>
      <c r="BU595" s="12"/>
    </row>
    <row r="596" spans="66:73" x14ac:dyDescent="0.3">
      <c r="BN596" s="6"/>
      <c r="BO596" s="6"/>
      <c r="BP596" s="6"/>
      <c r="BQ596" s="6"/>
      <c r="BR596" s="12"/>
      <c r="BS596" s="12"/>
      <c r="BT596" s="12"/>
      <c r="BU596" s="12"/>
    </row>
    <row r="597" spans="66:73" x14ac:dyDescent="0.3">
      <c r="BN597" s="6"/>
      <c r="BO597" s="6"/>
      <c r="BP597" s="6"/>
      <c r="BQ597" s="6"/>
      <c r="BR597" s="12"/>
      <c r="BS597" s="12"/>
      <c r="BT597" s="12"/>
      <c r="BU597" s="12"/>
    </row>
    <row r="598" spans="66:73" x14ac:dyDescent="0.3">
      <c r="BN598" s="6"/>
      <c r="BO598" s="6"/>
      <c r="BP598" s="6"/>
      <c r="BQ598" s="6"/>
      <c r="BR598" s="12"/>
      <c r="BS598" s="12"/>
      <c r="BT598" s="12"/>
      <c r="BU598" s="12"/>
    </row>
    <row r="599" spans="66:73" x14ac:dyDescent="0.3">
      <c r="BN599" s="6"/>
      <c r="BO599" s="6"/>
      <c r="BP599" s="6"/>
      <c r="BQ599" s="6"/>
      <c r="BR599" s="12"/>
      <c r="BS599" s="12"/>
      <c r="BT599" s="12"/>
      <c r="BU599" s="12"/>
    </row>
    <row r="600" spans="66:73" x14ac:dyDescent="0.3">
      <c r="BN600" s="6"/>
      <c r="BO600" s="6"/>
      <c r="BP600" s="6"/>
      <c r="BQ600" s="6"/>
      <c r="BR600" s="12"/>
      <c r="BS600" s="12"/>
      <c r="BT600" s="12"/>
      <c r="BU600" s="12"/>
    </row>
    <row r="601" spans="66:73" x14ac:dyDescent="0.3">
      <c r="BN601" s="6"/>
      <c r="BO601" s="6"/>
      <c r="BP601" s="6"/>
      <c r="BQ601" s="6"/>
      <c r="BR601" s="12"/>
      <c r="BS601" s="12"/>
      <c r="BT601" s="12"/>
      <c r="BU601" s="12"/>
    </row>
    <row r="602" spans="66:73" x14ac:dyDescent="0.3">
      <c r="BN602" s="6"/>
      <c r="BO602" s="6"/>
      <c r="BP602" s="6"/>
      <c r="BQ602" s="6"/>
      <c r="BR602" s="12"/>
      <c r="BS602" s="12"/>
      <c r="BT602" s="12"/>
      <c r="BU602" s="12"/>
    </row>
    <row r="603" spans="66:73" x14ac:dyDescent="0.3">
      <c r="BN603" s="6"/>
      <c r="BO603" s="6"/>
      <c r="BP603" s="6"/>
      <c r="BQ603" s="6"/>
      <c r="BR603" s="12"/>
      <c r="BS603" s="12"/>
      <c r="BT603" s="12"/>
      <c r="BU603" s="12"/>
    </row>
    <row r="604" spans="66:73" x14ac:dyDescent="0.3">
      <c r="BN604" s="6"/>
      <c r="BO604" s="6"/>
      <c r="BP604" s="6"/>
      <c r="BQ604" s="6"/>
      <c r="BR604" s="12"/>
      <c r="BS604" s="12"/>
      <c r="BT604" s="12"/>
      <c r="BU604" s="12"/>
    </row>
    <row r="605" spans="66:73" x14ac:dyDescent="0.3">
      <c r="BN605" s="6"/>
      <c r="BO605" s="6"/>
      <c r="BP605" s="6"/>
      <c r="BQ605" s="6"/>
      <c r="BR605" s="12"/>
      <c r="BS605" s="12"/>
      <c r="BT605" s="12"/>
      <c r="BU605" s="12"/>
    </row>
    <row r="606" spans="66:73" x14ac:dyDescent="0.3">
      <c r="BN606" s="6"/>
      <c r="BO606" s="6"/>
      <c r="BP606" s="6"/>
      <c r="BQ606" s="6"/>
      <c r="BR606" s="12"/>
      <c r="BS606" s="12"/>
      <c r="BT606" s="12"/>
      <c r="BU606" s="12"/>
    </row>
    <row r="607" spans="66:73" x14ac:dyDescent="0.3">
      <c r="BN607" s="6"/>
      <c r="BO607" s="6"/>
      <c r="BP607" s="6"/>
      <c r="BQ607" s="6"/>
      <c r="BR607" s="12"/>
      <c r="BS607" s="12"/>
      <c r="BT607" s="12"/>
      <c r="BU607" s="12"/>
    </row>
    <row r="608" spans="66:73" x14ac:dyDescent="0.3">
      <c r="BN608" s="6"/>
      <c r="BO608" s="6"/>
      <c r="BP608" s="6"/>
      <c r="BQ608" s="6"/>
      <c r="BR608" s="12"/>
      <c r="BS608" s="12"/>
      <c r="BT608" s="12"/>
      <c r="BU608" s="12"/>
    </row>
    <row r="609" spans="66:73" x14ac:dyDescent="0.3">
      <c r="BN609" s="6"/>
      <c r="BO609" s="6"/>
      <c r="BP609" s="6"/>
      <c r="BQ609" s="6"/>
      <c r="BR609" s="12"/>
      <c r="BS609" s="12"/>
      <c r="BT609" s="12"/>
      <c r="BU609" s="12"/>
    </row>
    <row r="610" spans="66:73" x14ac:dyDescent="0.3">
      <c r="BN610" s="6"/>
      <c r="BO610" s="6"/>
      <c r="BP610" s="6"/>
      <c r="BQ610" s="6"/>
      <c r="BR610" s="12"/>
      <c r="BS610" s="12"/>
      <c r="BT610" s="12"/>
      <c r="BU610" s="12"/>
    </row>
    <row r="611" spans="66:73" x14ac:dyDescent="0.3">
      <c r="BN611" s="6"/>
      <c r="BO611" s="6"/>
      <c r="BP611" s="6"/>
      <c r="BQ611" s="6"/>
      <c r="BR611" s="12"/>
      <c r="BS611" s="12"/>
      <c r="BT611" s="12"/>
      <c r="BU611" s="12"/>
    </row>
    <row r="612" spans="66:73" x14ac:dyDescent="0.3">
      <c r="BN612" s="6"/>
      <c r="BO612" s="6"/>
      <c r="BP612" s="6"/>
      <c r="BQ612" s="6"/>
      <c r="BR612" s="12"/>
      <c r="BS612" s="12"/>
      <c r="BT612" s="12"/>
      <c r="BU612" s="12"/>
    </row>
    <row r="613" spans="66:73" x14ac:dyDescent="0.3">
      <c r="BN613" s="6"/>
      <c r="BO613" s="6"/>
      <c r="BP613" s="6"/>
      <c r="BQ613" s="6"/>
      <c r="BR613" s="12"/>
      <c r="BS613" s="12"/>
      <c r="BT613" s="12"/>
      <c r="BU613" s="12"/>
    </row>
    <row r="614" spans="66:73" x14ac:dyDescent="0.3">
      <c r="BN614" s="6"/>
      <c r="BO614" s="6"/>
      <c r="BP614" s="6"/>
      <c r="BQ614" s="6"/>
      <c r="BR614" s="12"/>
      <c r="BS614" s="12"/>
      <c r="BT614" s="12"/>
      <c r="BU614" s="12"/>
    </row>
    <row r="615" spans="66:73" x14ac:dyDescent="0.3">
      <c r="BN615" s="6"/>
      <c r="BO615" s="6"/>
      <c r="BP615" s="6"/>
      <c r="BQ615" s="6"/>
      <c r="BR615" s="12"/>
      <c r="BS615" s="12"/>
      <c r="BT615" s="12"/>
      <c r="BU615" s="12"/>
    </row>
    <row r="616" spans="66:73" x14ac:dyDescent="0.3">
      <c r="BN616" s="6"/>
      <c r="BO616" s="6"/>
      <c r="BP616" s="6"/>
      <c r="BQ616" s="6"/>
      <c r="BR616" s="12"/>
      <c r="BS616" s="12"/>
      <c r="BT616" s="12"/>
      <c r="BU616" s="12"/>
    </row>
    <row r="617" spans="66:73" x14ac:dyDescent="0.3">
      <c r="BN617" s="6"/>
      <c r="BO617" s="6"/>
      <c r="BP617" s="6"/>
      <c r="BQ617" s="6"/>
      <c r="BR617" s="12"/>
      <c r="BS617" s="12"/>
      <c r="BT617" s="12"/>
      <c r="BU617" s="12"/>
    </row>
    <row r="618" spans="66:73" x14ac:dyDescent="0.3">
      <c r="BN618" s="6"/>
      <c r="BO618" s="6"/>
      <c r="BP618" s="6"/>
      <c r="BQ618" s="6"/>
      <c r="BR618" s="12"/>
      <c r="BS618" s="12"/>
      <c r="BT618" s="12"/>
      <c r="BU618" s="12"/>
    </row>
    <row r="619" spans="66:73" x14ac:dyDescent="0.3">
      <c r="BN619" s="6"/>
      <c r="BO619" s="6"/>
      <c r="BP619" s="6"/>
      <c r="BQ619" s="6"/>
      <c r="BR619" s="12"/>
      <c r="BS619" s="12"/>
      <c r="BT619" s="12"/>
      <c r="BU619" s="12"/>
    </row>
    <row r="620" spans="66:73" x14ac:dyDescent="0.3">
      <c r="BN620" s="6"/>
      <c r="BO620" s="6"/>
      <c r="BP620" s="6"/>
      <c r="BQ620" s="6"/>
      <c r="BR620" s="12"/>
      <c r="BS620" s="12"/>
      <c r="BT620" s="12"/>
      <c r="BU620" s="12"/>
    </row>
    <row r="621" spans="66:73" x14ac:dyDescent="0.3">
      <c r="BN621" s="6"/>
      <c r="BO621" s="6"/>
      <c r="BP621" s="6"/>
      <c r="BQ621" s="6"/>
      <c r="BR621" s="12"/>
      <c r="BS621" s="12"/>
      <c r="BT621" s="12"/>
      <c r="BU621" s="12"/>
    </row>
    <row r="622" spans="66:73" x14ac:dyDescent="0.3">
      <c r="BN622" s="6"/>
      <c r="BO622" s="6"/>
      <c r="BP622" s="6"/>
      <c r="BQ622" s="6"/>
      <c r="BR622" s="12"/>
      <c r="BS622" s="12"/>
      <c r="BT622" s="12"/>
      <c r="BU622" s="12"/>
    </row>
    <row r="623" spans="66:73" x14ac:dyDescent="0.3">
      <c r="BN623" s="6"/>
      <c r="BO623" s="6"/>
      <c r="BP623" s="6"/>
      <c r="BQ623" s="6"/>
      <c r="BR623" s="12"/>
      <c r="BS623" s="12"/>
      <c r="BT623" s="12"/>
      <c r="BU623" s="12"/>
    </row>
    <row r="624" spans="66:73" x14ac:dyDescent="0.3">
      <c r="BN624" s="6"/>
      <c r="BO624" s="6"/>
      <c r="BP624" s="6"/>
      <c r="BQ624" s="6"/>
      <c r="BR624" s="12"/>
      <c r="BS624" s="12"/>
      <c r="BT624" s="12"/>
      <c r="BU624" s="12"/>
    </row>
    <row r="625" spans="66:73" x14ac:dyDescent="0.3">
      <c r="BN625" s="6"/>
      <c r="BO625" s="6"/>
      <c r="BP625" s="6"/>
      <c r="BQ625" s="6"/>
      <c r="BR625" s="12"/>
      <c r="BS625" s="12"/>
      <c r="BT625" s="12"/>
      <c r="BU625" s="12"/>
    </row>
    <row r="626" spans="66:73" x14ac:dyDescent="0.3">
      <c r="BN626" s="6"/>
      <c r="BO626" s="6"/>
      <c r="BP626" s="6"/>
      <c r="BQ626" s="6"/>
      <c r="BR626" s="12"/>
      <c r="BS626" s="12"/>
      <c r="BT626" s="12"/>
      <c r="BU626" s="12"/>
    </row>
    <row r="627" spans="66:73" x14ac:dyDescent="0.3">
      <c r="BN627" s="6"/>
      <c r="BO627" s="6"/>
      <c r="BP627" s="6"/>
      <c r="BQ627" s="6"/>
      <c r="BR627" s="12"/>
      <c r="BS627" s="12"/>
      <c r="BT627" s="12"/>
      <c r="BU627" s="12"/>
    </row>
    <row r="628" spans="66:73" x14ac:dyDescent="0.3">
      <c r="BN628" s="6"/>
      <c r="BO628" s="6"/>
      <c r="BP628" s="6"/>
      <c r="BQ628" s="6"/>
      <c r="BR628" s="12"/>
      <c r="BS628" s="12"/>
      <c r="BT628" s="12"/>
      <c r="BU628" s="12"/>
    </row>
    <row r="629" spans="66:73" x14ac:dyDescent="0.3">
      <c r="BN629" s="6"/>
      <c r="BO629" s="6"/>
      <c r="BP629" s="6"/>
      <c r="BQ629" s="6"/>
      <c r="BR629" s="12"/>
      <c r="BS629" s="12"/>
      <c r="BT629" s="12"/>
      <c r="BU629" s="12"/>
    </row>
    <row r="630" spans="66:73" x14ac:dyDescent="0.3">
      <c r="BN630" s="6"/>
      <c r="BO630" s="6"/>
      <c r="BP630" s="6"/>
      <c r="BQ630" s="6"/>
      <c r="BR630" s="12"/>
      <c r="BS630" s="12"/>
      <c r="BT630" s="12"/>
      <c r="BU630" s="12"/>
    </row>
    <row r="631" spans="66:73" x14ac:dyDescent="0.3">
      <c r="BN631" s="6"/>
      <c r="BO631" s="6"/>
      <c r="BP631" s="6"/>
      <c r="BQ631" s="6"/>
      <c r="BR631" s="12"/>
      <c r="BS631" s="12"/>
      <c r="BT631" s="12"/>
      <c r="BU631" s="12"/>
    </row>
    <row r="632" spans="66:73" x14ac:dyDescent="0.3">
      <c r="BN632" s="6"/>
      <c r="BO632" s="6"/>
      <c r="BP632" s="6"/>
      <c r="BQ632" s="6"/>
      <c r="BR632" s="12"/>
      <c r="BS632" s="12"/>
      <c r="BT632" s="12"/>
      <c r="BU632" s="12"/>
    </row>
    <row r="633" spans="66:73" x14ac:dyDescent="0.3">
      <c r="BN633" s="6"/>
      <c r="BO633" s="6"/>
      <c r="BP633" s="6"/>
      <c r="BQ633" s="6"/>
      <c r="BR633" s="12"/>
      <c r="BS633" s="12"/>
      <c r="BT633" s="12"/>
      <c r="BU633" s="12"/>
    </row>
    <row r="634" spans="66:73" x14ac:dyDescent="0.3">
      <c r="BN634" s="6"/>
      <c r="BO634" s="6"/>
      <c r="BP634" s="6"/>
      <c r="BQ634" s="6"/>
      <c r="BR634" s="12"/>
      <c r="BS634" s="12"/>
      <c r="BT634" s="12"/>
      <c r="BU634" s="12"/>
    </row>
    <row r="635" spans="66:73" x14ac:dyDescent="0.3">
      <c r="BN635" s="6"/>
      <c r="BO635" s="6"/>
      <c r="BP635" s="6"/>
      <c r="BQ635" s="6"/>
      <c r="BR635" s="12"/>
      <c r="BS635" s="12"/>
      <c r="BT635" s="12"/>
      <c r="BU635" s="12"/>
    </row>
    <row r="636" spans="66:73" x14ac:dyDescent="0.3">
      <c r="BN636" s="6"/>
      <c r="BO636" s="6"/>
      <c r="BP636" s="6"/>
      <c r="BQ636" s="6"/>
      <c r="BR636" s="12"/>
      <c r="BS636" s="12"/>
      <c r="BT636" s="12"/>
      <c r="BU636" s="12"/>
    </row>
    <row r="637" spans="66:73" x14ac:dyDescent="0.3">
      <c r="BN637" s="6"/>
      <c r="BO637" s="6"/>
      <c r="BP637" s="6"/>
      <c r="BQ637" s="6"/>
      <c r="BR637" s="12"/>
      <c r="BS637" s="12"/>
      <c r="BT637" s="12"/>
      <c r="BU637" s="12"/>
    </row>
    <row r="638" spans="66:73" x14ac:dyDescent="0.3">
      <c r="BN638" s="6"/>
      <c r="BO638" s="6"/>
      <c r="BP638" s="6"/>
      <c r="BQ638" s="6"/>
      <c r="BR638" s="12"/>
      <c r="BS638" s="12"/>
      <c r="BT638" s="12"/>
      <c r="BU638" s="12"/>
    </row>
    <row r="639" spans="66:73" x14ac:dyDescent="0.3">
      <c r="BN639" s="6"/>
      <c r="BO639" s="6"/>
      <c r="BP639" s="6"/>
      <c r="BQ639" s="6"/>
      <c r="BR639" s="12"/>
      <c r="BS639" s="12"/>
      <c r="BT639" s="12"/>
      <c r="BU639" s="12"/>
    </row>
    <row r="640" spans="66:73" x14ac:dyDescent="0.3">
      <c r="BN640" s="6"/>
      <c r="BO640" s="6"/>
      <c r="BP640" s="6"/>
      <c r="BQ640" s="6"/>
      <c r="BR640" s="12"/>
      <c r="BS640" s="12"/>
      <c r="BT640" s="12"/>
      <c r="BU640" s="12"/>
    </row>
    <row r="641" spans="66:73" x14ac:dyDescent="0.3">
      <c r="BN641" s="6"/>
      <c r="BO641" s="6"/>
      <c r="BP641" s="6"/>
      <c r="BQ641" s="6"/>
      <c r="BR641" s="12"/>
      <c r="BS641" s="12"/>
      <c r="BT641" s="12"/>
      <c r="BU641" s="12"/>
    </row>
    <row r="642" spans="66:73" x14ac:dyDescent="0.3">
      <c r="BN642" s="6"/>
      <c r="BO642" s="6"/>
      <c r="BP642" s="6"/>
      <c r="BQ642" s="6"/>
      <c r="BR642" s="12"/>
      <c r="BS642" s="12"/>
      <c r="BT642" s="12"/>
      <c r="BU642" s="12"/>
    </row>
    <row r="643" spans="66:73" x14ac:dyDescent="0.3">
      <c r="BN643" s="6"/>
      <c r="BO643" s="6"/>
      <c r="BP643" s="6"/>
      <c r="BQ643" s="6"/>
      <c r="BR643" s="12"/>
      <c r="BS643" s="12"/>
      <c r="BT643" s="12"/>
      <c r="BU643" s="12"/>
    </row>
    <row r="644" spans="66:73" x14ac:dyDescent="0.3">
      <c r="BN644" s="6"/>
      <c r="BO644" s="6"/>
      <c r="BP644" s="6"/>
      <c r="BQ644" s="6"/>
      <c r="BR644" s="12"/>
      <c r="BS644" s="12"/>
      <c r="BT644" s="12"/>
      <c r="BU644" s="12"/>
    </row>
    <row r="645" spans="66:73" x14ac:dyDescent="0.3">
      <c r="BN645" s="6"/>
      <c r="BO645" s="6"/>
      <c r="BP645" s="6"/>
      <c r="BQ645" s="6"/>
      <c r="BR645" s="12"/>
      <c r="BS645" s="12"/>
      <c r="BT645" s="12"/>
      <c r="BU645" s="12"/>
    </row>
    <row r="646" spans="66:73" x14ac:dyDescent="0.3">
      <c r="BN646" s="6"/>
      <c r="BO646" s="6"/>
      <c r="BP646" s="6"/>
      <c r="BQ646" s="6"/>
      <c r="BR646" s="12"/>
      <c r="BS646" s="12"/>
      <c r="BT646" s="12"/>
      <c r="BU646" s="12"/>
    </row>
    <row r="647" spans="66:73" x14ac:dyDescent="0.3">
      <c r="BN647" s="6"/>
      <c r="BO647" s="6"/>
      <c r="BP647" s="6"/>
      <c r="BQ647" s="6"/>
      <c r="BR647" s="12"/>
      <c r="BS647" s="12"/>
      <c r="BT647" s="12"/>
      <c r="BU647" s="12"/>
    </row>
    <row r="648" spans="66:73" x14ac:dyDescent="0.3">
      <c r="BN648" s="6"/>
      <c r="BO648" s="6"/>
      <c r="BP648" s="6"/>
      <c r="BQ648" s="6"/>
      <c r="BR648" s="12"/>
      <c r="BS648" s="12"/>
      <c r="BT648" s="12"/>
      <c r="BU648" s="12"/>
    </row>
    <row r="649" spans="66:73" x14ac:dyDescent="0.3">
      <c r="BN649" s="6"/>
      <c r="BO649" s="6"/>
      <c r="BP649" s="6"/>
      <c r="BQ649" s="6"/>
      <c r="BR649" s="12"/>
      <c r="BS649" s="12"/>
      <c r="BT649" s="12"/>
      <c r="BU649" s="12"/>
    </row>
    <row r="650" spans="66:73" x14ac:dyDescent="0.3">
      <c r="BN650" s="6"/>
      <c r="BO650" s="6"/>
      <c r="BP650" s="6"/>
      <c r="BQ650" s="6"/>
      <c r="BR650" s="12"/>
      <c r="BS650" s="12"/>
      <c r="BT650" s="12"/>
      <c r="BU650" s="12"/>
    </row>
    <row r="651" spans="66:73" x14ac:dyDescent="0.3">
      <c r="BN651" s="6"/>
      <c r="BO651" s="6"/>
      <c r="BP651" s="6"/>
      <c r="BQ651" s="6"/>
      <c r="BR651" s="12"/>
      <c r="BS651" s="12"/>
      <c r="BT651" s="12"/>
      <c r="BU651" s="12"/>
    </row>
    <row r="652" spans="66:73" x14ac:dyDescent="0.3">
      <c r="BN652" s="6"/>
      <c r="BO652" s="6"/>
      <c r="BP652" s="6"/>
      <c r="BQ652" s="6"/>
      <c r="BR652" s="12"/>
      <c r="BS652" s="12"/>
      <c r="BT652" s="12"/>
      <c r="BU652" s="12"/>
    </row>
    <row r="653" spans="66:73" x14ac:dyDescent="0.3">
      <c r="BN653" s="6"/>
      <c r="BO653" s="6"/>
      <c r="BP653" s="6"/>
      <c r="BQ653" s="6"/>
      <c r="BR653" s="12"/>
      <c r="BS653" s="12"/>
      <c r="BT653" s="12"/>
      <c r="BU653" s="12"/>
    </row>
    <row r="654" spans="66:73" x14ac:dyDescent="0.3">
      <c r="BN654" s="6"/>
      <c r="BO654" s="6"/>
      <c r="BP654" s="6"/>
      <c r="BQ654" s="6"/>
      <c r="BR654" s="12"/>
      <c r="BS654" s="12"/>
      <c r="BT654" s="12"/>
      <c r="BU654" s="12"/>
    </row>
    <row r="655" spans="66:73" x14ac:dyDescent="0.3">
      <c r="BN655" s="6"/>
      <c r="BO655" s="6"/>
      <c r="BP655" s="6"/>
      <c r="BQ655" s="6"/>
      <c r="BR655" s="12"/>
      <c r="BS655" s="12"/>
      <c r="BT655" s="12"/>
      <c r="BU655" s="12"/>
    </row>
    <row r="656" spans="66:73" x14ac:dyDescent="0.3">
      <c r="BN656" s="6"/>
      <c r="BO656" s="6"/>
      <c r="BP656" s="6"/>
      <c r="BQ656" s="6"/>
      <c r="BR656" s="12"/>
      <c r="BS656" s="12"/>
      <c r="BT656" s="12"/>
      <c r="BU656" s="12"/>
    </row>
    <row r="657" spans="66:73" x14ac:dyDescent="0.3">
      <c r="BN657" s="6"/>
      <c r="BO657" s="6"/>
      <c r="BP657" s="6"/>
      <c r="BQ657" s="6"/>
      <c r="BR657" s="12"/>
      <c r="BS657" s="12"/>
      <c r="BT657" s="12"/>
      <c r="BU657" s="12"/>
    </row>
    <row r="658" spans="66:73" x14ac:dyDescent="0.3">
      <c r="BN658" s="6"/>
      <c r="BO658" s="6"/>
      <c r="BP658" s="6"/>
      <c r="BQ658" s="6"/>
      <c r="BR658" s="12"/>
      <c r="BS658" s="12"/>
      <c r="BT658" s="12"/>
      <c r="BU658" s="12"/>
    </row>
    <row r="659" spans="66:73" x14ac:dyDescent="0.3">
      <c r="BN659" s="6"/>
      <c r="BO659" s="6"/>
      <c r="BP659" s="6"/>
      <c r="BQ659" s="6"/>
      <c r="BR659" s="12"/>
      <c r="BS659" s="12"/>
      <c r="BT659" s="12"/>
      <c r="BU659" s="12"/>
    </row>
    <row r="660" spans="66:73" x14ac:dyDescent="0.3">
      <c r="BN660" s="6"/>
      <c r="BO660" s="6"/>
      <c r="BP660" s="6"/>
      <c r="BQ660" s="6"/>
      <c r="BR660" s="12"/>
      <c r="BS660" s="12"/>
      <c r="BT660" s="12"/>
      <c r="BU660" s="12"/>
    </row>
    <row r="661" spans="66:73" x14ac:dyDescent="0.3">
      <c r="BN661" s="6"/>
      <c r="BO661" s="6"/>
      <c r="BP661" s="6"/>
      <c r="BQ661" s="6"/>
      <c r="BR661" s="12"/>
      <c r="BS661" s="12"/>
      <c r="BT661" s="12"/>
      <c r="BU661" s="12"/>
    </row>
    <row r="662" spans="66:73" x14ac:dyDescent="0.3">
      <c r="BN662" s="6"/>
      <c r="BO662" s="6"/>
      <c r="BP662" s="6"/>
      <c r="BQ662" s="6"/>
      <c r="BR662" s="12"/>
      <c r="BS662" s="12"/>
      <c r="BT662" s="12"/>
      <c r="BU662" s="12"/>
    </row>
    <row r="663" spans="66:73" x14ac:dyDescent="0.3">
      <c r="BN663" s="6"/>
      <c r="BO663" s="6"/>
      <c r="BP663" s="6"/>
      <c r="BQ663" s="6"/>
      <c r="BR663" s="12"/>
      <c r="BS663" s="12"/>
      <c r="BT663" s="12"/>
      <c r="BU663" s="12"/>
    </row>
    <row r="664" spans="66:73" x14ac:dyDescent="0.3">
      <c r="BN664" s="6"/>
      <c r="BO664" s="6"/>
      <c r="BP664" s="6"/>
      <c r="BQ664" s="6"/>
      <c r="BR664" s="12"/>
      <c r="BS664" s="12"/>
      <c r="BT664" s="12"/>
      <c r="BU664" s="12"/>
    </row>
    <row r="665" spans="66:73" x14ac:dyDescent="0.3">
      <c r="BN665" s="6"/>
      <c r="BO665" s="6"/>
      <c r="BP665" s="6"/>
      <c r="BQ665" s="6"/>
      <c r="BR665" s="12"/>
      <c r="BS665" s="12"/>
      <c r="BT665" s="12"/>
      <c r="BU665" s="12"/>
    </row>
    <row r="666" spans="66:73" x14ac:dyDescent="0.3">
      <c r="BN666" s="6"/>
      <c r="BO666" s="6"/>
      <c r="BP666" s="6"/>
      <c r="BQ666" s="6"/>
      <c r="BR666" s="12"/>
      <c r="BS666" s="12"/>
      <c r="BT666" s="12"/>
      <c r="BU666" s="12"/>
    </row>
    <row r="667" spans="66:73" x14ac:dyDescent="0.3">
      <c r="BN667" s="6"/>
      <c r="BO667" s="6"/>
      <c r="BP667" s="6"/>
      <c r="BQ667" s="6"/>
      <c r="BR667" s="12"/>
      <c r="BS667" s="12"/>
      <c r="BT667" s="12"/>
      <c r="BU667" s="12"/>
    </row>
    <row r="668" spans="66:73" x14ac:dyDescent="0.3">
      <c r="BN668" s="6"/>
      <c r="BO668" s="6"/>
      <c r="BP668" s="6"/>
      <c r="BQ668" s="6"/>
      <c r="BR668" s="12"/>
      <c r="BS668" s="12"/>
      <c r="BT668" s="12"/>
      <c r="BU668" s="12"/>
    </row>
    <row r="669" spans="66:73" x14ac:dyDescent="0.3">
      <c r="BN669" s="6"/>
      <c r="BO669" s="6"/>
      <c r="BP669" s="6"/>
      <c r="BQ669" s="6"/>
      <c r="BR669" s="12"/>
      <c r="BS669" s="12"/>
      <c r="BT669" s="12"/>
      <c r="BU669" s="12"/>
    </row>
    <row r="670" spans="66:73" x14ac:dyDescent="0.3">
      <c r="BN670" s="6"/>
      <c r="BO670" s="6"/>
      <c r="BP670" s="6"/>
      <c r="BQ670" s="6"/>
      <c r="BR670" s="12"/>
      <c r="BS670" s="12"/>
      <c r="BT670" s="12"/>
      <c r="BU670" s="12"/>
    </row>
    <row r="671" spans="66:73" x14ac:dyDescent="0.3">
      <c r="BN671" s="6"/>
      <c r="BO671" s="6"/>
      <c r="BP671" s="6"/>
      <c r="BQ671" s="6"/>
      <c r="BR671" s="12"/>
      <c r="BS671" s="12"/>
      <c r="BT671" s="12"/>
      <c r="BU671" s="12"/>
    </row>
    <row r="672" spans="66:73" x14ac:dyDescent="0.3">
      <c r="BN672" s="6"/>
      <c r="BO672" s="6"/>
      <c r="BP672" s="6"/>
      <c r="BQ672" s="6"/>
      <c r="BR672" s="12"/>
      <c r="BS672" s="12"/>
      <c r="BT672" s="12"/>
      <c r="BU672" s="12"/>
    </row>
    <row r="673" spans="66:73" x14ac:dyDescent="0.3">
      <c r="BN673" s="6"/>
      <c r="BO673" s="6"/>
      <c r="BP673" s="6"/>
      <c r="BQ673" s="6"/>
      <c r="BR673" s="12"/>
      <c r="BS673" s="12"/>
      <c r="BT673" s="12"/>
      <c r="BU673" s="12"/>
    </row>
    <row r="674" spans="66:73" x14ac:dyDescent="0.3">
      <c r="BN674" s="6"/>
      <c r="BO674" s="6"/>
      <c r="BP674" s="6"/>
      <c r="BQ674" s="6"/>
      <c r="BR674" s="12"/>
      <c r="BS674" s="12"/>
      <c r="BT674" s="12"/>
      <c r="BU674" s="12"/>
    </row>
    <row r="675" spans="66:73" x14ac:dyDescent="0.3">
      <c r="BN675" s="6"/>
      <c r="BO675" s="6"/>
      <c r="BP675" s="6"/>
      <c r="BQ675" s="6"/>
      <c r="BR675" s="12"/>
      <c r="BS675" s="12"/>
      <c r="BT675" s="12"/>
      <c r="BU675" s="12"/>
    </row>
    <row r="676" spans="66:73" x14ac:dyDescent="0.3">
      <c r="BN676" s="6"/>
      <c r="BO676" s="6"/>
      <c r="BP676" s="6"/>
      <c r="BQ676" s="6"/>
      <c r="BR676" s="12"/>
      <c r="BS676" s="12"/>
      <c r="BT676" s="12"/>
      <c r="BU676" s="12"/>
    </row>
    <row r="677" spans="66:73" x14ac:dyDescent="0.3">
      <c r="BN677" s="6"/>
      <c r="BO677" s="6"/>
      <c r="BP677" s="6"/>
      <c r="BQ677" s="6"/>
      <c r="BR677" s="12"/>
      <c r="BS677" s="12"/>
      <c r="BT677" s="12"/>
      <c r="BU677" s="12"/>
    </row>
    <row r="678" spans="66:73" x14ac:dyDescent="0.3">
      <c r="BN678" s="6"/>
      <c r="BO678" s="6"/>
      <c r="BP678" s="6"/>
      <c r="BQ678" s="6"/>
      <c r="BR678" s="12"/>
      <c r="BS678" s="12"/>
      <c r="BT678" s="12"/>
      <c r="BU678" s="12"/>
    </row>
    <row r="679" spans="66:73" x14ac:dyDescent="0.3">
      <c r="BN679" s="6"/>
      <c r="BO679" s="6"/>
      <c r="BP679" s="6"/>
      <c r="BQ679" s="6"/>
      <c r="BR679" s="12"/>
      <c r="BS679" s="12"/>
      <c r="BT679" s="12"/>
      <c r="BU679" s="12"/>
    </row>
    <row r="680" spans="66:73" x14ac:dyDescent="0.3">
      <c r="BN680" s="6"/>
      <c r="BO680" s="6"/>
      <c r="BP680" s="6"/>
      <c r="BQ680" s="6"/>
      <c r="BR680" s="12"/>
      <c r="BS680" s="12"/>
      <c r="BT680" s="12"/>
      <c r="BU680" s="12"/>
    </row>
    <row r="681" spans="66:73" x14ac:dyDescent="0.3">
      <c r="BN681" s="6"/>
      <c r="BO681" s="6"/>
      <c r="BP681" s="6"/>
      <c r="BQ681" s="6"/>
      <c r="BR681" s="12"/>
      <c r="BS681" s="12"/>
      <c r="BT681" s="12"/>
      <c r="BU681" s="12"/>
    </row>
    <row r="682" spans="66:73" x14ac:dyDescent="0.3">
      <c r="BN682" s="6"/>
      <c r="BO682" s="6"/>
      <c r="BP682" s="6"/>
      <c r="BQ682" s="6"/>
      <c r="BR682" s="12"/>
      <c r="BS682" s="12"/>
      <c r="BT682" s="12"/>
      <c r="BU682" s="12"/>
    </row>
    <row r="683" spans="66:73" x14ac:dyDescent="0.3">
      <c r="BN683" s="6"/>
      <c r="BO683" s="6"/>
      <c r="BP683" s="6"/>
      <c r="BQ683" s="6"/>
      <c r="BR683" s="12"/>
      <c r="BS683" s="12"/>
      <c r="BT683" s="12"/>
      <c r="BU683" s="12"/>
    </row>
    <row r="684" spans="66:73" x14ac:dyDescent="0.3">
      <c r="BN684" s="6"/>
      <c r="BO684" s="6"/>
      <c r="BP684" s="6"/>
      <c r="BQ684" s="6"/>
      <c r="BR684" s="12"/>
      <c r="BS684" s="12"/>
      <c r="BT684" s="12"/>
      <c r="BU684" s="12"/>
    </row>
    <row r="685" spans="66:73" x14ac:dyDescent="0.3">
      <c r="BN685" s="6"/>
      <c r="BO685" s="6"/>
      <c r="BP685" s="6"/>
      <c r="BQ685" s="6"/>
      <c r="BR685" s="12"/>
      <c r="BS685" s="12"/>
      <c r="BT685" s="12"/>
      <c r="BU685" s="12"/>
    </row>
    <row r="686" spans="66:73" x14ac:dyDescent="0.3">
      <c r="BN686" s="6"/>
      <c r="BO686" s="6"/>
      <c r="BP686" s="6"/>
      <c r="BQ686" s="6"/>
      <c r="BR686" s="12"/>
      <c r="BS686" s="12"/>
      <c r="BT686" s="12"/>
      <c r="BU686" s="12"/>
    </row>
    <row r="687" spans="66:73" x14ac:dyDescent="0.3">
      <c r="BN687" s="6"/>
      <c r="BO687" s="6"/>
      <c r="BP687" s="6"/>
      <c r="BQ687" s="6"/>
      <c r="BR687" s="12"/>
      <c r="BS687" s="12"/>
      <c r="BT687" s="12"/>
      <c r="BU687" s="12"/>
    </row>
    <row r="688" spans="66:73" x14ac:dyDescent="0.3">
      <c r="BN688" s="6"/>
      <c r="BO688" s="6"/>
      <c r="BP688" s="6"/>
      <c r="BQ688" s="6"/>
      <c r="BR688" s="12"/>
      <c r="BS688" s="12"/>
      <c r="BT688" s="12"/>
      <c r="BU688" s="12"/>
    </row>
    <row r="689" spans="66:73" x14ac:dyDescent="0.3">
      <c r="BN689" s="6"/>
      <c r="BO689" s="6"/>
      <c r="BP689" s="6"/>
      <c r="BQ689" s="6"/>
      <c r="BR689" s="12"/>
      <c r="BS689" s="12"/>
      <c r="BT689" s="12"/>
      <c r="BU689" s="12"/>
    </row>
    <row r="690" spans="66:73" x14ac:dyDescent="0.3">
      <c r="BN690" s="6"/>
      <c r="BO690" s="6"/>
      <c r="BP690" s="6"/>
      <c r="BQ690" s="6"/>
      <c r="BR690" s="12"/>
      <c r="BS690" s="12"/>
      <c r="BT690" s="12"/>
      <c r="BU690" s="12"/>
    </row>
    <row r="691" spans="66:73" x14ac:dyDescent="0.3">
      <c r="BN691" s="6"/>
      <c r="BO691" s="6"/>
      <c r="BP691" s="6"/>
      <c r="BQ691" s="6"/>
      <c r="BR691" s="12"/>
      <c r="BS691" s="12"/>
      <c r="BT691" s="12"/>
      <c r="BU691" s="12"/>
    </row>
    <row r="692" spans="66:73" x14ac:dyDescent="0.3">
      <c r="BN692" s="6"/>
      <c r="BO692" s="6"/>
      <c r="BP692" s="6"/>
      <c r="BQ692" s="6"/>
      <c r="BR692" s="12"/>
      <c r="BS692" s="12"/>
      <c r="BT692" s="12"/>
      <c r="BU692" s="12"/>
    </row>
    <row r="693" spans="66:73" x14ac:dyDescent="0.3">
      <c r="BN693" s="6"/>
      <c r="BO693" s="6"/>
      <c r="BP693" s="6"/>
      <c r="BQ693" s="6"/>
      <c r="BR693" s="12"/>
      <c r="BS693" s="12"/>
      <c r="BT693" s="12"/>
      <c r="BU693" s="12"/>
    </row>
    <row r="694" spans="66:73" x14ac:dyDescent="0.3">
      <c r="BN694" s="6"/>
      <c r="BO694" s="6"/>
      <c r="BP694" s="6"/>
      <c r="BQ694" s="6"/>
      <c r="BR694" s="12"/>
      <c r="BS694" s="12"/>
      <c r="BT694" s="12"/>
      <c r="BU694" s="12"/>
    </row>
    <row r="695" spans="66:73" x14ac:dyDescent="0.3">
      <c r="BN695" s="6"/>
      <c r="BO695" s="6"/>
      <c r="BP695" s="6"/>
      <c r="BQ695" s="6"/>
      <c r="BR695" s="12"/>
      <c r="BS695" s="12"/>
      <c r="BT695" s="12"/>
      <c r="BU695" s="12"/>
    </row>
    <row r="696" spans="66:73" x14ac:dyDescent="0.3">
      <c r="BN696" s="6"/>
      <c r="BO696" s="6"/>
      <c r="BP696" s="6"/>
      <c r="BQ696" s="6"/>
      <c r="BR696" s="12"/>
      <c r="BS696" s="12"/>
      <c r="BT696" s="12"/>
      <c r="BU696" s="12"/>
    </row>
    <row r="697" spans="66:73" x14ac:dyDescent="0.3">
      <c r="BN697" s="6"/>
      <c r="BO697" s="6"/>
      <c r="BP697" s="6"/>
      <c r="BQ697" s="6"/>
      <c r="BR697" s="12"/>
      <c r="BS697" s="12"/>
      <c r="BT697" s="12"/>
      <c r="BU697" s="12"/>
    </row>
    <row r="698" spans="66:73" x14ac:dyDescent="0.3">
      <c r="BN698" s="6"/>
      <c r="BO698" s="6"/>
      <c r="BP698" s="6"/>
      <c r="BQ698" s="6"/>
      <c r="BR698" s="12"/>
      <c r="BS698" s="12"/>
      <c r="BT698" s="12"/>
      <c r="BU698" s="12"/>
    </row>
    <row r="699" spans="66:73" x14ac:dyDescent="0.3">
      <c r="BN699" s="6"/>
      <c r="BO699" s="6"/>
      <c r="BP699" s="6"/>
      <c r="BQ699" s="6"/>
      <c r="BR699" s="12"/>
      <c r="BS699" s="12"/>
      <c r="BT699" s="12"/>
      <c r="BU699" s="12"/>
    </row>
    <row r="700" spans="66:73" x14ac:dyDescent="0.3">
      <c r="BN700" s="6"/>
      <c r="BO700" s="6"/>
      <c r="BP700" s="6"/>
      <c r="BQ700" s="6"/>
      <c r="BR700" s="12"/>
      <c r="BS700" s="12"/>
      <c r="BT700" s="12"/>
      <c r="BU700" s="12"/>
    </row>
    <row r="701" spans="66:73" x14ac:dyDescent="0.3">
      <c r="BN701" s="6"/>
      <c r="BO701" s="6"/>
      <c r="BP701" s="6"/>
      <c r="BQ701" s="6"/>
      <c r="BR701" s="12"/>
      <c r="BS701" s="12"/>
      <c r="BT701" s="12"/>
      <c r="BU701" s="12"/>
    </row>
    <row r="702" spans="66:73" x14ac:dyDescent="0.3">
      <c r="BN702" s="6"/>
      <c r="BO702" s="6"/>
      <c r="BP702" s="6"/>
      <c r="BQ702" s="6"/>
      <c r="BR702" s="12"/>
      <c r="BS702" s="12"/>
      <c r="BT702" s="12"/>
      <c r="BU702" s="12"/>
    </row>
    <row r="703" spans="66:73" x14ac:dyDescent="0.3">
      <c r="BN703" s="6"/>
      <c r="BO703" s="6"/>
      <c r="BP703" s="6"/>
      <c r="BQ703" s="6"/>
      <c r="BR703" s="12"/>
      <c r="BS703" s="12"/>
      <c r="BT703" s="12"/>
      <c r="BU703" s="12"/>
    </row>
    <row r="704" spans="66:73" x14ac:dyDescent="0.3">
      <c r="BN704" s="6"/>
      <c r="BO704" s="6"/>
      <c r="BP704" s="6"/>
      <c r="BQ704" s="6"/>
      <c r="BR704" s="12"/>
      <c r="BS704" s="12"/>
      <c r="BT704" s="12"/>
      <c r="BU704" s="12"/>
    </row>
    <row r="705" spans="66:73" x14ac:dyDescent="0.3">
      <c r="BN705" s="6"/>
      <c r="BO705" s="6"/>
      <c r="BP705" s="6"/>
      <c r="BQ705" s="6"/>
      <c r="BR705" s="12"/>
      <c r="BS705" s="12"/>
      <c r="BT705" s="12"/>
      <c r="BU705" s="12"/>
    </row>
    <row r="706" spans="66:73" x14ac:dyDescent="0.3">
      <c r="BN706" s="6"/>
      <c r="BO706" s="6"/>
      <c r="BP706" s="6"/>
      <c r="BQ706" s="6"/>
      <c r="BR706" s="12"/>
      <c r="BS706" s="12"/>
      <c r="BT706" s="12"/>
      <c r="BU706" s="12"/>
    </row>
    <row r="707" spans="66:73" x14ac:dyDescent="0.3">
      <c r="BN707" s="6"/>
      <c r="BO707" s="6"/>
      <c r="BP707" s="6"/>
      <c r="BQ707" s="6"/>
      <c r="BR707" s="12"/>
      <c r="BS707" s="12"/>
      <c r="BT707" s="12"/>
      <c r="BU707" s="12"/>
    </row>
    <row r="708" spans="66:73" x14ac:dyDescent="0.3">
      <c r="BN708" s="6"/>
      <c r="BO708" s="6"/>
      <c r="BP708" s="6"/>
      <c r="BQ708" s="6"/>
      <c r="BR708" s="12"/>
      <c r="BS708" s="12"/>
      <c r="BT708" s="12"/>
      <c r="BU708" s="12"/>
    </row>
    <row r="709" spans="66:73" x14ac:dyDescent="0.3">
      <c r="BN709" s="6"/>
      <c r="BO709" s="6"/>
      <c r="BP709" s="6"/>
      <c r="BQ709" s="6"/>
      <c r="BR709" s="12"/>
      <c r="BS709" s="12"/>
      <c r="BT709" s="12"/>
      <c r="BU709" s="12"/>
    </row>
    <row r="710" spans="66:73" x14ac:dyDescent="0.3">
      <c r="BN710" s="6"/>
      <c r="BO710" s="6"/>
      <c r="BP710" s="6"/>
      <c r="BQ710" s="6"/>
      <c r="BR710" s="12"/>
      <c r="BS710" s="12"/>
      <c r="BT710" s="12"/>
      <c r="BU710" s="12"/>
    </row>
    <row r="711" spans="66:73" x14ac:dyDescent="0.3">
      <c r="BN711" s="6"/>
      <c r="BO711" s="6"/>
      <c r="BP711" s="6"/>
      <c r="BQ711" s="6"/>
      <c r="BR711" s="12"/>
      <c r="BS711" s="12"/>
      <c r="BT711" s="12"/>
      <c r="BU711" s="12"/>
    </row>
    <row r="712" spans="66:73" x14ac:dyDescent="0.3">
      <c r="BN712" s="6"/>
      <c r="BO712" s="6"/>
      <c r="BP712" s="6"/>
      <c r="BQ712" s="6"/>
      <c r="BR712" s="12"/>
      <c r="BS712" s="12"/>
      <c r="BT712" s="12"/>
      <c r="BU712" s="12"/>
    </row>
    <row r="713" spans="66:73" x14ac:dyDescent="0.3">
      <c r="BN713" s="6"/>
      <c r="BO713" s="6"/>
      <c r="BP713" s="6"/>
      <c r="BQ713" s="6"/>
      <c r="BR713" s="12"/>
      <c r="BS713" s="12"/>
      <c r="BT713" s="12"/>
      <c r="BU713" s="12"/>
    </row>
    <row r="714" spans="66:73" x14ac:dyDescent="0.3">
      <c r="BN714" s="6"/>
      <c r="BO714" s="6"/>
      <c r="BP714" s="6"/>
      <c r="BQ714" s="6"/>
      <c r="BR714" s="12"/>
      <c r="BS714" s="12"/>
      <c r="BT714" s="12"/>
      <c r="BU714" s="12"/>
    </row>
    <row r="715" spans="66:73" x14ac:dyDescent="0.3">
      <c r="BN715" s="6"/>
      <c r="BO715" s="6"/>
      <c r="BP715" s="6"/>
      <c r="BQ715" s="6"/>
      <c r="BR715" s="12"/>
      <c r="BS715" s="12"/>
      <c r="BT715" s="12"/>
      <c r="BU715" s="12"/>
    </row>
    <row r="716" spans="66:73" x14ac:dyDescent="0.3">
      <c r="BN716" s="6"/>
      <c r="BO716" s="6"/>
      <c r="BP716" s="6"/>
      <c r="BQ716" s="6"/>
      <c r="BR716" s="12"/>
      <c r="BS716" s="12"/>
      <c r="BT716" s="12"/>
      <c r="BU716" s="12"/>
    </row>
    <row r="717" spans="66:73" x14ac:dyDescent="0.3">
      <c r="BN717" s="6"/>
      <c r="BO717" s="6"/>
      <c r="BP717" s="6"/>
      <c r="BQ717" s="6"/>
      <c r="BR717" s="12"/>
      <c r="BS717" s="12"/>
      <c r="BT717" s="12"/>
      <c r="BU717" s="12"/>
    </row>
    <row r="718" spans="66:73" x14ac:dyDescent="0.3">
      <c r="BN718" s="6"/>
      <c r="BO718" s="6"/>
      <c r="BP718" s="6"/>
      <c r="BQ718" s="6"/>
      <c r="BR718" s="12"/>
      <c r="BS718" s="12"/>
      <c r="BT718" s="12"/>
      <c r="BU718" s="12"/>
    </row>
    <row r="719" spans="66:73" x14ac:dyDescent="0.3">
      <c r="BN719" s="6"/>
      <c r="BO719" s="6"/>
      <c r="BP719" s="6"/>
      <c r="BQ719" s="6"/>
      <c r="BR719" s="12"/>
      <c r="BS719" s="12"/>
      <c r="BT719" s="12"/>
      <c r="BU719" s="12"/>
    </row>
    <row r="720" spans="66:73" x14ac:dyDescent="0.3">
      <c r="BN720" s="6"/>
      <c r="BO720" s="6"/>
      <c r="BP720" s="6"/>
      <c r="BQ720" s="6"/>
      <c r="BR720" s="12"/>
      <c r="BS720" s="12"/>
      <c r="BT720" s="12"/>
      <c r="BU720" s="12"/>
    </row>
    <row r="721" spans="66:73" x14ac:dyDescent="0.3">
      <c r="BN721" s="6"/>
      <c r="BO721" s="6"/>
      <c r="BP721" s="6"/>
      <c r="BQ721" s="6"/>
      <c r="BR721" s="12"/>
      <c r="BS721" s="12"/>
      <c r="BT721" s="12"/>
      <c r="BU721" s="12"/>
    </row>
    <row r="722" spans="66:73" x14ac:dyDescent="0.3">
      <c r="BN722" s="6"/>
      <c r="BO722" s="6"/>
      <c r="BP722" s="6"/>
      <c r="BQ722" s="6"/>
      <c r="BR722" s="12"/>
      <c r="BS722" s="12"/>
      <c r="BT722" s="12"/>
      <c r="BU722" s="12"/>
    </row>
    <row r="723" spans="66:73" x14ac:dyDescent="0.3">
      <c r="BN723" s="6"/>
      <c r="BO723" s="6"/>
      <c r="BP723" s="6"/>
      <c r="BQ723" s="6"/>
      <c r="BR723" s="12"/>
      <c r="BS723" s="12"/>
      <c r="BT723" s="12"/>
      <c r="BU723" s="12"/>
    </row>
    <row r="724" spans="66:73" x14ac:dyDescent="0.3">
      <c r="BN724" s="6"/>
      <c r="BO724" s="6"/>
      <c r="BP724" s="6"/>
      <c r="BQ724" s="6"/>
      <c r="BR724" s="12"/>
      <c r="BS724" s="12"/>
      <c r="BT724" s="12"/>
      <c r="BU724" s="12"/>
    </row>
    <row r="725" spans="66:73" x14ac:dyDescent="0.3">
      <c r="BN725" s="6"/>
      <c r="BO725" s="6"/>
      <c r="BP725" s="6"/>
      <c r="BQ725" s="6"/>
      <c r="BR725" s="12"/>
      <c r="BS725" s="12"/>
      <c r="BT725" s="12"/>
      <c r="BU725" s="12"/>
    </row>
    <row r="726" spans="66:73" x14ac:dyDescent="0.3">
      <c r="BN726" s="6"/>
      <c r="BO726" s="6"/>
      <c r="BP726" s="6"/>
      <c r="BQ726" s="6"/>
      <c r="BR726" s="12"/>
      <c r="BS726" s="12"/>
      <c r="BT726" s="12"/>
      <c r="BU726" s="12"/>
    </row>
    <row r="727" spans="66:73" x14ac:dyDescent="0.3">
      <c r="BN727" s="6"/>
      <c r="BO727" s="6"/>
      <c r="BP727" s="6"/>
      <c r="BQ727" s="6"/>
      <c r="BR727" s="12"/>
      <c r="BS727" s="12"/>
      <c r="BT727" s="12"/>
      <c r="BU727" s="12"/>
    </row>
    <row r="728" spans="66:73" x14ac:dyDescent="0.3">
      <c r="BN728" s="6"/>
      <c r="BO728" s="6"/>
      <c r="BP728" s="6"/>
      <c r="BQ728" s="6"/>
      <c r="BR728" s="12"/>
      <c r="BS728" s="12"/>
      <c r="BT728" s="12"/>
      <c r="BU728" s="12"/>
    </row>
    <row r="729" spans="66:73" x14ac:dyDescent="0.3">
      <c r="BN729" s="6"/>
      <c r="BO729" s="6"/>
      <c r="BP729" s="6"/>
      <c r="BQ729" s="6"/>
      <c r="BR729" s="12"/>
      <c r="BS729" s="12"/>
      <c r="BT729" s="12"/>
      <c r="BU729" s="12"/>
    </row>
    <row r="730" spans="66:73" x14ac:dyDescent="0.3">
      <c r="BN730" s="6"/>
      <c r="BO730" s="6"/>
      <c r="BP730" s="6"/>
      <c r="BQ730" s="6"/>
      <c r="BR730" s="12"/>
      <c r="BS730" s="12"/>
      <c r="BT730" s="12"/>
      <c r="BU730" s="12"/>
    </row>
    <row r="731" spans="66:73" x14ac:dyDescent="0.3">
      <c r="BN731" s="6"/>
      <c r="BO731" s="6"/>
      <c r="BP731" s="6"/>
      <c r="BQ731" s="6"/>
      <c r="BR731" s="12"/>
      <c r="BS731" s="12"/>
      <c r="BT731" s="12"/>
      <c r="BU731" s="12"/>
    </row>
    <row r="732" spans="66:73" x14ac:dyDescent="0.3">
      <c r="BN732" s="6"/>
      <c r="BO732" s="6"/>
      <c r="BP732" s="6"/>
      <c r="BQ732" s="6"/>
      <c r="BR732" s="12"/>
      <c r="BS732" s="12"/>
      <c r="BT732" s="12"/>
      <c r="BU732" s="12"/>
    </row>
    <row r="733" spans="66:73" x14ac:dyDescent="0.3">
      <c r="BN733" s="6"/>
      <c r="BO733" s="6"/>
      <c r="BP733" s="6"/>
      <c r="BQ733" s="6"/>
      <c r="BR733" s="12"/>
      <c r="BS733" s="12"/>
      <c r="BT733" s="12"/>
      <c r="BU733" s="12"/>
    </row>
    <row r="734" spans="66:73" x14ac:dyDescent="0.3">
      <c r="BN734" s="6"/>
      <c r="BO734" s="6"/>
      <c r="BP734" s="6"/>
      <c r="BQ734" s="6"/>
      <c r="BR734" s="12"/>
      <c r="BS734" s="12"/>
      <c r="BT734" s="12"/>
      <c r="BU734" s="12"/>
    </row>
    <row r="735" spans="66:73" x14ac:dyDescent="0.3">
      <c r="BN735" s="6"/>
      <c r="BO735" s="6"/>
      <c r="BP735" s="6"/>
      <c r="BQ735" s="6"/>
      <c r="BR735" s="12"/>
      <c r="BS735" s="12"/>
      <c r="BT735" s="12"/>
      <c r="BU735" s="12"/>
    </row>
    <row r="736" spans="66:73" x14ac:dyDescent="0.3">
      <c r="BN736" s="6"/>
      <c r="BO736" s="6"/>
      <c r="BP736" s="6"/>
      <c r="BQ736" s="6"/>
      <c r="BR736" s="12"/>
      <c r="BS736" s="12"/>
      <c r="BT736" s="12"/>
      <c r="BU736" s="12"/>
    </row>
    <row r="737" spans="66:73" x14ac:dyDescent="0.3">
      <c r="BN737" s="6"/>
      <c r="BO737" s="6"/>
      <c r="BP737" s="6"/>
      <c r="BQ737" s="6"/>
      <c r="BR737" s="12"/>
      <c r="BS737" s="12"/>
      <c r="BT737" s="12"/>
      <c r="BU737" s="12"/>
    </row>
    <row r="738" spans="66:73" x14ac:dyDescent="0.3">
      <c r="BN738" s="6"/>
      <c r="BO738" s="6"/>
      <c r="BP738" s="6"/>
      <c r="BQ738" s="6"/>
      <c r="BR738" s="12"/>
      <c r="BS738" s="12"/>
      <c r="BT738" s="12"/>
      <c r="BU738" s="12"/>
    </row>
    <row r="739" spans="66:73" x14ac:dyDescent="0.3">
      <c r="BN739" s="6"/>
      <c r="BO739" s="6"/>
      <c r="BP739" s="6"/>
      <c r="BQ739" s="6"/>
      <c r="BR739" s="12"/>
      <c r="BS739" s="12"/>
      <c r="BT739" s="12"/>
      <c r="BU739" s="12"/>
    </row>
    <row r="740" spans="66:73" x14ac:dyDescent="0.3">
      <c r="BN740" s="6"/>
      <c r="BO740" s="6"/>
      <c r="BP740" s="6"/>
      <c r="BQ740" s="6"/>
      <c r="BR740" s="12"/>
      <c r="BS740" s="12"/>
      <c r="BT740" s="12"/>
      <c r="BU740" s="12"/>
    </row>
    <row r="741" spans="66:73" x14ac:dyDescent="0.3">
      <c r="BN741" s="6"/>
      <c r="BO741" s="6"/>
      <c r="BP741" s="6"/>
      <c r="BQ741" s="6"/>
      <c r="BR741" s="12"/>
      <c r="BS741" s="12"/>
      <c r="BT741" s="12"/>
      <c r="BU741" s="12"/>
    </row>
    <row r="742" spans="66:73" x14ac:dyDescent="0.3">
      <c r="BN742" s="6"/>
      <c r="BO742" s="6"/>
      <c r="BP742" s="6"/>
      <c r="BQ742" s="6"/>
      <c r="BR742" s="12"/>
      <c r="BS742" s="12"/>
      <c r="BT742" s="12"/>
      <c r="BU742" s="12"/>
    </row>
    <row r="743" spans="66:73" x14ac:dyDescent="0.3">
      <c r="BN743" s="6"/>
      <c r="BO743" s="6"/>
      <c r="BP743" s="6"/>
      <c r="BQ743" s="6"/>
      <c r="BR743" s="12"/>
      <c r="BS743" s="12"/>
      <c r="BT743" s="12"/>
      <c r="BU743" s="12"/>
    </row>
    <row r="744" spans="66:73" x14ac:dyDescent="0.3">
      <c r="BN744" s="6"/>
      <c r="BO744" s="6"/>
      <c r="BP744" s="6"/>
      <c r="BQ744" s="6"/>
      <c r="BR744" s="12"/>
      <c r="BS744" s="12"/>
      <c r="BT744" s="12"/>
      <c r="BU744" s="12"/>
    </row>
    <row r="745" spans="66:73" x14ac:dyDescent="0.3">
      <c r="BN745" s="6"/>
      <c r="BO745" s="6"/>
      <c r="BP745" s="6"/>
      <c r="BQ745" s="6"/>
      <c r="BR745" s="12"/>
      <c r="BS745" s="12"/>
      <c r="BT745" s="12"/>
      <c r="BU745" s="12"/>
    </row>
    <row r="746" spans="66:73" x14ac:dyDescent="0.3">
      <c r="BN746" s="6"/>
      <c r="BO746" s="6"/>
      <c r="BP746" s="6"/>
      <c r="BQ746" s="6"/>
      <c r="BR746" s="12"/>
      <c r="BS746" s="12"/>
      <c r="BT746" s="12"/>
      <c r="BU746" s="12"/>
    </row>
    <row r="747" spans="66:73" x14ac:dyDescent="0.3">
      <c r="BN747" s="6"/>
      <c r="BO747" s="6"/>
      <c r="BP747" s="6"/>
      <c r="BQ747" s="6"/>
      <c r="BR747" s="12"/>
      <c r="BS747" s="12"/>
      <c r="BT747" s="12"/>
      <c r="BU747" s="12"/>
    </row>
    <row r="748" spans="66:73" x14ac:dyDescent="0.3">
      <c r="BN748" s="6"/>
      <c r="BO748" s="6"/>
      <c r="BP748" s="6"/>
      <c r="BQ748" s="6"/>
      <c r="BR748" s="12"/>
      <c r="BS748" s="12"/>
      <c r="BT748" s="12"/>
      <c r="BU748" s="12"/>
    </row>
    <row r="749" spans="66:73" x14ac:dyDescent="0.3">
      <c r="BN749" s="6"/>
      <c r="BO749" s="6"/>
      <c r="BP749" s="6"/>
      <c r="BQ749" s="6"/>
      <c r="BR749" s="12"/>
      <c r="BS749" s="12"/>
      <c r="BT749" s="12"/>
      <c r="BU749" s="12"/>
    </row>
    <row r="750" spans="66:73" x14ac:dyDescent="0.3">
      <c r="BN750" s="6"/>
      <c r="BO750" s="6"/>
      <c r="BP750" s="6"/>
      <c r="BQ750" s="6"/>
      <c r="BR750" s="12"/>
      <c r="BS750" s="12"/>
      <c r="BT750" s="12"/>
      <c r="BU750" s="12"/>
    </row>
    <row r="751" spans="66:73" x14ac:dyDescent="0.3">
      <c r="BN751" s="6"/>
      <c r="BO751" s="6"/>
      <c r="BP751" s="6"/>
      <c r="BQ751" s="6"/>
      <c r="BR751" s="12"/>
      <c r="BS751" s="12"/>
      <c r="BT751" s="12"/>
      <c r="BU751" s="12"/>
    </row>
    <row r="752" spans="66:73" x14ac:dyDescent="0.3">
      <c r="BN752" s="6"/>
      <c r="BO752" s="6"/>
      <c r="BP752" s="6"/>
      <c r="BQ752" s="6"/>
      <c r="BR752" s="12"/>
      <c r="BS752" s="12"/>
      <c r="BT752" s="12"/>
      <c r="BU752" s="12"/>
    </row>
    <row r="753" spans="66:73" x14ac:dyDescent="0.3">
      <c r="BN753" s="6"/>
      <c r="BO753" s="6"/>
      <c r="BP753" s="6"/>
      <c r="BQ753" s="6"/>
      <c r="BR753" s="12"/>
      <c r="BS753" s="12"/>
      <c r="BT753" s="12"/>
      <c r="BU753" s="12"/>
    </row>
    <row r="754" spans="66:73" x14ac:dyDescent="0.3">
      <c r="BN754" s="6"/>
      <c r="BO754" s="6"/>
      <c r="BP754" s="6"/>
      <c r="BQ754" s="6"/>
      <c r="BR754" s="12"/>
      <c r="BS754" s="12"/>
      <c r="BT754" s="12"/>
      <c r="BU754" s="12"/>
    </row>
    <row r="755" spans="66:73" x14ac:dyDescent="0.3">
      <c r="BN755" s="6"/>
      <c r="BO755" s="6"/>
      <c r="BP755" s="6"/>
      <c r="BQ755" s="6"/>
      <c r="BR755" s="12"/>
      <c r="BS755" s="12"/>
      <c r="BT755" s="12"/>
      <c r="BU755" s="12"/>
    </row>
    <row r="756" spans="66:73" x14ac:dyDescent="0.3">
      <c r="BN756" s="6"/>
      <c r="BO756" s="6"/>
      <c r="BP756" s="6"/>
      <c r="BQ756" s="6"/>
      <c r="BR756" s="12"/>
      <c r="BS756" s="12"/>
      <c r="BT756" s="12"/>
      <c r="BU756" s="12"/>
    </row>
    <row r="757" spans="66:73" x14ac:dyDescent="0.3">
      <c r="BN757" s="6"/>
      <c r="BO757" s="6"/>
      <c r="BP757" s="6"/>
      <c r="BQ757" s="6"/>
      <c r="BR757" s="12"/>
      <c r="BS757" s="12"/>
      <c r="BT757" s="12"/>
      <c r="BU757" s="12"/>
    </row>
    <row r="758" spans="66:73" x14ac:dyDescent="0.3">
      <c r="BN758" s="6"/>
      <c r="BO758" s="6"/>
      <c r="BP758" s="6"/>
      <c r="BQ758" s="6"/>
      <c r="BR758" s="12"/>
      <c r="BS758" s="12"/>
      <c r="BT758" s="12"/>
      <c r="BU758" s="12"/>
    </row>
    <row r="759" spans="66:73" x14ac:dyDescent="0.3">
      <c r="BN759" s="6"/>
      <c r="BO759" s="6"/>
      <c r="BP759" s="6"/>
      <c r="BQ759" s="6"/>
      <c r="BR759" s="12"/>
      <c r="BS759" s="12"/>
      <c r="BT759" s="12"/>
      <c r="BU759" s="12"/>
    </row>
    <row r="760" spans="66:73" x14ac:dyDescent="0.3">
      <c r="BN760" s="6"/>
      <c r="BO760" s="6"/>
      <c r="BP760" s="6"/>
      <c r="BQ760" s="6"/>
      <c r="BR760" s="12"/>
      <c r="BS760" s="12"/>
      <c r="BT760" s="12"/>
      <c r="BU760" s="12"/>
    </row>
    <row r="761" spans="66:73" x14ac:dyDescent="0.3">
      <c r="BN761" s="6"/>
      <c r="BO761" s="6"/>
      <c r="BP761" s="6"/>
      <c r="BQ761" s="6"/>
      <c r="BR761" s="12"/>
      <c r="BS761" s="12"/>
      <c r="BT761" s="12"/>
      <c r="BU761" s="12"/>
    </row>
    <row r="762" spans="66:73" x14ac:dyDescent="0.3">
      <c r="BN762" s="6"/>
      <c r="BO762" s="6"/>
      <c r="BP762" s="6"/>
      <c r="BQ762" s="6"/>
      <c r="BR762" s="12"/>
      <c r="BS762" s="12"/>
      <c r="BT762" s="12"/>
      <c r="BU762" s="12"/>
    </row>
    <row r="763" spans="66:73" x14ac:dyDescent="0.3">
      <c r="BN763" s="6"/>
      <c r="BO763" s="6"/>
      <c r="BP763" s="6"/>
      <c r="BQ763" s="6"/>
      <c r="BR763" s="12"/>
      <c r="BS763" s="12"/>
      <c r="BT763" s="12"/>
      <c r="BU763" s="12"/>
    </row>
    <row r="764" spans="66:73" x14ac:dyDescent="0.3">
      <c r="BN764" s="6"/>
      <c r="BO764" s="6"/>
      <c r="BP764" s="6"/>
      <c r="BQ764" s="6"/>
      <c r="BR764" s="12"/>
      <c r="BS764" s="12"/>
      <c r="BT764" s="12"/>
      <c r="BU764" s="12"/>
    </row>
    <row r="765" spans="66:73" x14ac:dyDescent="0.3">
      <c r="BN765" s="6"/>
      <c r="BO765" s="6"/>
      <c r="BP765" s="6"/>
      <c r="BQ765" s="6"/>
      <c r="BR765" s="12"/>
      <c r="BS765" s="12"/>
      <c r="BT765" s="12"/>
      <c r="BU765" s="12"/>
    </row>
    <row r="766" spans="66:73" x14ac:dyDescent="0.3">
      <c r="BN766" s="6"/>
      <c r="BO766" s="6"/>
      <c r="BP766" s="6"/>
      <c r="BQ766" s="6"/>
      <c r="BR766" s="12"/>
      <c r="BS766" s="12"/>
      <c r="BT766" s="12"/>
      <c r="BU766" s="12"/>
    </row>
    <row r="767" spans="66:73" x14ac:dyDescent="0.3">
      <c r="BN767" s="6"/>
      <c r="BO767" s="6"/>
      <c r="BP767" s="6"/>
      <c r="BQ767" s="6"/>
      <c r="BR767" s="12"/>
      <c r="BS767" s="12"/>
      <c r="BT767" s="12"/>
      <c r="BU767" s="12"/>
    </row>
    <row r="768" spans="66:73" x14ac:dyDescent="0.3">
      <c r="BN768" s="6"/>
      <c r="BO768" s="6"/>
      <c r="BP768" s="6"/>
      <c r="BQ768" s="6"/>
      <c r="BR768" s="12"/>
      <c r="BS768" s="12"/>
      <c r="BT768" s="12"/>
      <c r="BU768" s="12"/>
    </row>
    <row r="769" spans="66:73" x14ac:dyDescent="0.3">
      <c r="BN769" s="6"/>
      <c r="BO769" s="6"/>
      <c r="BP769" s="6"/>
      <c r="BQ769" s="6"/>
      <c r="BR769" s="12"/>
      <c r="BS769" s="12"/>
      <c r="BT769" s="12"/>
      <c r="BU769" s="12"/>
    </row>
    <row r="770" spans="66:73" x14ac:dyDescent="0.3">
      <c r="BN770" s="6"/>
      <c r="BO770" s="6"/>
      <c r="BP770" s="6"/>
      <c r="BQ770" s="6"/>
      <c r="BR770" s="12"/>
      <c r="BS770" s="12"/>
      <c r="BT770" s="12"/>
      <c r="BU770" s="12"/>
    </row>
    <row r="771" spans="66:73" x14ac:dyDescent="0.3">
      <c r="BN771" s="6"/>
      <c r="BO771" s="6"/>
      <c r="BP771" s="6"/>
      <c r="BQ771" s="6"/>
      <c r="BR771" s="12"/>
      <c r="BS771" s="12"/>
      <c r="BT771" s="12"/>
      <c r="BU771" s="12"/>
    </row>
    <row r="772" spans="66:73" x14ac:dyDescent="0.3">
      <c r="BN772" s="6"/>
      <c r="BO772" s="6"/>
      <c r="BP772" s="6"/>
      <c r="BQ772" s="6"/>
      <c r="BR772" s="12"/>
      <c r="BS772" s="12"/>
      <c r="BT772" s="12"/>
      <c r="BU772" s="12"/>
    </row>
    <row r="773" spans="66:73" x14ac:dyDescent="0.3">
      <c r="BN773" s="6"/>
      <c r="BO773" s="6"/>
      <c r="BP773" s="6"/>
      <c r="BQ773" s="6"/>
      <c r="BR773" s="12"/>
      <c r="BS773" s="12"/>
      <c r="BT773" s="12"/>
      <c r="BU773" s="12"/>
    </row>
    <row r="774" spans="66:73" x14ac:dyDescent="0.3">
      <c r="BN774" s="6"/>
      <c r="BO774" s="6"/>
      <c r="BP774" s="6"/>
      <c r="BQ774" s="6"/>
      <c r="BR774" s="12"/>
      <c r="BS774" s="12"/>
      <c r="BT774" s="12"/>
      <c r="BU774" s="12"/>
    </row>
    <row r="775" spans="66:73" x14ac:dyDescent="0.3">
      <c r="BN775" s="6"/>
      <c r="BO775" s="6"/>
      <c r="BP775" s="6"/>
      <c r="BQ775" s="6"/>
      <c r="BR775" s="12"/>
      <c r="BS775" s="12"/>
      <c r="BT775" s="12"/>
      <c r="BU775" s="12"/>
    </row>
    <row r="776" spans="66:73" x14ac:dyDescent="0.3">
      <c r="BN776" s="6"/>
      <c r="BO776" s="6"/>
      <c r="BP776" s="6"/>
      <c r="BQ776" s="6"/>
      <c r="BR776" s="12"/>
      <c r="BS776" s="12"/>
      <c r="BT776" s="12"/>
      <c r="BU776" s="12"/>
    </row>
    <row r="777" spans="66:73" x14ac:dyDescent="0.3">
      <c r="BN777" s="6"/>
      <c r="BO777" s="6"/>
      <c r="BP777" s="6"/>
      <c r="BQ777" s="6"/>
      <c r="BR777" s="12"/>
      <c r="BS777" s="12"/>
      <c r="BT777" s="12"/>
      <c r="BU777" s="12"/>
    </row>
    <row r="778" spans="66:73" x14ac:dyDescent="0.3">
      <c r="BN778" s="6"/>
      <c r="BO778" s="6"/>
      <c r="BP778" s="6"/>
      <c r="BQ778" s="6"/>
      <c r="BR778" s="12"/>
      <c r="BS778" s="12"/>
      <c r="BT778" s="12"/>
      <c r="BU778" s="12"/>
    </row>
    <row r="779" spans="66:73" x14ac:dyDescent="0.3">
      <c r="BN779" s="6"/>
      <c r="BO779" s="6"/>
      <c r="BP779" s="6"/>
      <c r="BQ779" s="6"/>
      <c r="BR779" s="12"/>
      <c r="BS779" s="12"/>
      <c r="BT779" s="12"/>
      <c r="BU779" s="12"/>
    </row>
    <row r="780" spans="66:73" x14ac:dyDescent="0.3">
      <c r="BN780" s="6"/>
      <c r="BO780" s="6"/>
      <c r="BP780" s="6"/>
      <c r="BQ780" s="6"/>
      <c r="BR780" s="12"/>
      <c r="BS780" s="12"/>
      <c r="BT780" s="12"/>
      <c r="BU780" s="12"/>
    </row>
    <row r="781" spans="66:73" x14ac:dyDescent="0.3">
      <c r="BN781" s="6"/>
      <c r="BO781" s="6"/>
      <c r="BP781" s="6"/>
      <c r="BQ781" s="6"/>
      <c r="BR781" s="12"/>
      <c r="BS781" s="12"/>
      <c r="BT781" s="12"/>
      <c r="BU781" s="12"/>
    </row>
    <row r="782" spans="66:73" x14ac:dyDescent="0.3">
      <c r="BN782" s="6"/>
      <c r="BO782" s="6"/>
      <c r="BP782" s="6"/>
      <c r="BQ782" s="6"/>
      <c r="BR782" s="12"/>
      <c r="BS782" s="12"/>
      <c r="BT782" s="12"/>
      <c r="BU782" s="12"/>
    </row>
    <row r="783" spans="66:73" x14ac:dyDescent="0.3">
      <c r="BN783" s="6"/>
      <c r="BO783" s="6"/>
      <c r="BP783" s="6"/>
      <c r="BQ783" s="6"/>
      <c r="BR783" s="12"/>
      <c r="BS783" s="12"/>
      <c r="BT783" s="12"/>
      <c r="BU783" s="12"/>
    </row>
    <row r="784" spans="66:73" x14ac:dyDescent="0.3">
      <c r="BN784" s="6"/>
      <c r="BO784" s="6"/>
      <c r="BP784" s="6"/>
      <c r="BQ784" s="6"/>
      <c r="BR784" s="12"/>
      <c r="BS784" s="12"/>
      <c r="BT784" s="12"/>
      <c r="BU784" s="12"/>
    </row>
    <row r="785" spans="66:73" x14ac:dyDescent="0.3">
      <c r="BN785" s="6"/>
      <c r="BO785" s="6"/>
      <c r="BP785" s="6"/>
      <c r="BQ785" s="6"/>
      <c r="BR785" s="12"/>
      <c r="BS785" s="12"/>
      <c r="BT785" s="12"/>
      <c r="BU785" s="12"/>
    </row>
    <row r="786" spans="66:73" x14ac:dyDescent="0.3">
      <c r="BN786" s="6"/>
      <c r="BO786" s="6"/>
      <c r="BP786" s="6"/>
      <c r="BQ786" s="6"/>
      <c r="BR786" s="12"/>
      <c r="BS786" s="12"/>
      <c r="BT786" s="12"/>
      <c r="BU786" s="12"/>
    </row>
    <row r="787" spans="66:73" x14ac:dyDescent="0.3">
      <c r="BN787" s="6"/>
      <c r="BO787" s="6"/>
      <c r="BP787" s="6"/>
      <c r="BQ787" s="6"/>
      <c r="BR787" s="12"/>
      <c r="BS787" s="12"/>
      <c r="BT787" s="12"/>
      <c r="BU787" s="12"/>
    </row>
    <row r="788" spans="66:73" x14ac:dyDescent="0.3">
      <c r="BN788" s="6"/>
      <c r="BO788" s="6"/>
      <c r="BP788" s="6"/>
      <c r="BQ788" s="6"/>
      <c r="BR788" s="12"/>
      <c r="BS788" s="12"/>
      <c r="BT788" s="12"/>
      <c r="BU788" s="12"/>
    </row>
    <row r="789" spans="66:73" x14ac:dyDescent="0.3">
      <c r="BN789" s="6"/>
      <c r="BO789" s="6"/>
      <c r="BP789" s="6"/>
      <c r="BQ789" s="6"/>
      <c r="BR789" s="12"/>
      <c r="BS789" s="12"/>
      <c r="BT789" s="12"/>
      <c r="BU789" s="12"/>
    </row>
    <row r="790" spans="66:73" x14ac:dyDescent="0.3">
      <c r="BN790" s="6"/>
      <c r="BO790" s="6"/>
      <c r="BP790" s="6"/>
      <c r="BQ790" s="6"/>
      <c r="BR790" s="12"/>
      <c r="BS790" s="12"/>
      <c r="BT790" s="12"/>
      <c r="BU790" s="12"/>
    </row>
    <row r="791" spans="66:73" x14ac:dyDescent="0.3">
      <c r="BN791" s="6"/>
      <c r="BO791" s="6"/>
      <c r="BP791" s="6"/>
      <c r="BQ791" s="6"/>
      <c r="BR791" s="12"/>
      <c r="BS791" s="12"/>
      <c r="BT791" s="12"/>
      <c r="BU791" s="12"/>
    </row>
    <row r="792" spans="66:73" x14ac:dyDescent="0.3">
      <c r="BN792" s="6"/>
      <c r="BO792" s="6"/>
      <c r="BP792" s="6"/>
      <c r="BQ792" s="6"/>
      <c r="BR792" s="12"/>
      <c r="BS792" s="12"/>
      <c r="BT792" s="12"/>
      <c r="BU792" s="12"/>
    </row>
    <row r="793" spans="66:73" x14ac:dyDescent="0.3">
      <c r="BN793" s="6"/>
      <c r="BO793" s="6"/>
      <c r="BP793" s="6"/>
      <c r="BQ793" s="6"/>
      <c r="BR793" s="12"/>
      <c r="BS793" s="12"/>
      <c r="BT793" s="12"/>
      <c r="BU793" s="12"/>
    </row>
    <row r="794" spans="66:73" x14ac:dyDescent="0.3">
      <c r="BN794" s="6"/>
      <c r="BO794" s="6"/>
      <c r="BP794" s="6"/>
      <c r="BQ794" s="6"/>
      <c r="BR794" s="12"/>
      <c r="BS794" s="12"/>
      <c r="BT794" s="12"/>
      <c r="BU794" s="12"/>
    </row>
    <row r="795" spans="66:73" x14ac:dyDescent="0.3">
      <c r="BN795" s="6"/>
      <c r="BO795" s="6"/>
      <c r="BP795" s="6"/>
      <c r="BQ795" s="6"/>
      <c r="BR795" s="12"/>
      <c r="BS795" s="12"/>
      <c r="BT795" s="12"/>
      <c r="BU795" s="12"/>
    </row>
    <row r="796" spans="66:73" x14ac:dyDescent="0.3">
      <c r="BN796" s="6"/>
      <c r="BO796" s="6"/>
      <c r="BP796" s="6"/>
      <c r="BQ796" s="6"/>
      <c r="BR796" s="12"/>
      <c r="BS796" s="12"/>
      <c r="BT796" s="12"/>
      <c r="BU796" s="12"/>
    </row>
    <row r="797" spans="66:73" x14ac:dyDescent="0.3">
      <c r="BN797" s="6"/>
      <c r="BO797" s="6"/>
      <c r="BP797" s="6"/>
      <c r="BQ797" s="6"/>
      <c r="BR797" s="12"/>
      <c r="BS797" s="12"/>
      <c r="BT797" s="12"/>
      <c r="BU797" s="12"/>
    </row>
    <row r="798" spans="66:73" x14ac:dyDescent="0.3">
      <c r="BN798" s="6"/>
      <c r="BO798" s="6"/>
      <c r="BP798" s="6"/>
      <c r="BQ798" s="6"/>
      <c r="BR798" s="12"/>
      <c r="BS798" s="12"/>
      <c r="BT798" s="12"/>
      <c r="BU798" s="12"/>
    </row>
    <row r="799" spans="66:73" x14ac:dyDescent="0.3">
      <c r="BN799" s="6"/>
      <c r="BO799" s="6"/>
      <c r="BP799" s="6"/>
      <c r="BQ799" s="6"/>
      <c r="BR799" s="12"/>
      <c r="BS799" s="12"/>
      <c r="BT799" s="12"/>
      <c r="BU799" s="12"/>
    </row>
    <row r="800" spans="66:73" x14ac:dyDescent="0.3">
      <c r="BN800" s="6"/>
      <c r="BO800" s="6"/>
      <c r="BP800" s="6"/>
      <c r="BQ800" s="6"/>
      <c r="BR800" s="12"/>
      <c r="BS800" s="12"/>
      <c r="BT800" s="12"/>
      <c r="BU800" s="12"/>
    </row>
    <row r="801" spans="66:73" x14ac:dyDescent="0.3">
      <c r="BN801" s="6"/>
      <c r="BO801" s="6"/>
      <c r="BP801" s="6"/>
      <c r="BQ801" s="6"/>
      <c r="BR801" s="12"/>
      <c r="BS801" s="12"/>
      <c r="BT801" s="12"/>
      <c r="BU801" s="12"/>
    </row>
    <row r="802" spans="66:73" x14ac:dyDescent="0.3">
      <c r="BN802" s="6"/>
      <c r="BO802" s="6"/>
      <c r="BP802" s="6"/>
      <c r="BQ802" s="6"/>
      <c r="BR802" s="12"/>
      <c r="BS802" s="12"/>
      <c r="BT802" s="12"/>
      <c r="BU802" s="12"/>
    </row>
    <row r="803" spans="66:73" x14ac:dyDescent="0.3">
      <c r="BN803" s="6"/>
      <c r="BO803" s="6"/>
      <c r="BP803" s="6"/>
      <c r="BQ803" s="6"/>
      <c r="BR803" s="12"/>
      <c r="BS803" s="12"/>
      <c r="BT803" s="12"/>
      <c r="BU803" s="12"/>
    </row>
    <row r="804" spans="66:73" x14ac:dyDescent="0.3">
      <c r="BN804" s="6"/>
      <c r="BO804" s="6"/>
      <c r="BP804" s="6"/>
      <c r="BQ804" s="6"/>
      <c r="BR804" s="12"/>
      <c r="BS804" s="12"/>
      <c r="BT804" s="12"/>
      <c r="BU804" s="12"/>
    </row>
    <row r="805" spans="66:73" x14ac:dyDescent="0.3">
      <c r="BN805" s="6"/>
      <c r="BO805" s="6"/>
      <c r="BP805" s="6"/>
      <c r="BQ805" s="6"/>
      <c r="BR805" s="12"/>
      <c r="BS805" s="12"/>
      <c r="BT805" s="12"/>
      <c r="BU805" s="12"/>
    </row>
    <row r="806" spans="66:73" x14ac:dyDescent="0.3">
      <c r="BN806" s="6"/>
      <c r="BO806" s="6"/>
      <c r="BP806" s="6"/>
      <c r="BQ806" s="6"/>
      <c r="BR806" s="12"/>
      <c r="BS806" s="12"/>
      <c r="BT806" s="12"/>
      <c r="BU806" s="12"/>
    </row>
    <row r="807" spans="66:73" x14ac:dyDescent="0.3">
      <c r="BN807" s="6"/>
      <c r="BO807" s="6"/>
      <c r="BP807" s="6"/>
      <c r="BQ807" s="6"/>
      <c r="BR807" s="12"/>
      <c r="BS807" s="12"/>
      <c r="BT807" s="12"/>
      <c r="BU807" s="12"/>
    </row>
    <row r="808" spans="66:73" x14ac:dyDescent="0.3">
      <c r="BN808" s="6"/>
      <c r="BO808" s="6"/>
      <c r="BP808" s="6"/>
      <c r="BQ808" s="6"/>
      <c r="BR808" s="12"/>
      <c r="BS808" s="12"/>
      <c r="BT808" s="12"/>
      <c r="BU808" s="12"/>
    </row>
    <row r="809" spans="66:73" x14ac:dyDescent="0.3">
      <c r="BN809" s="6"/>
      <c r="BO809" s="6"/>
      <c r="BP809" s="6"/>
      <c r="BQ809" s="6"/>
      <c r="BR809" s="12"/>
      <c r="BS809" s="12"/>
      <c r="BT809" s="12"/>
      <c r="BU809" s="12"/>
    </row>
    <row r="810" spans="66:73" x14ac:dyDescent="0.3">
      <c r="BN810" s="6"/>
      <c r="BO810" s="6"/>
      <c r="BP810" s="6"/>
      <c r="BQ810" s="6"/>
      <c r="BR810" s="12"/>
      <c r="BS810" s="12"/>
      <c r="BT810" s="12"/>
      <c r="BU810" s="12"/>
    </row>
    <row r="811" spans="66:73" x14ac:dyDescent="0.3">
      <c r="BN811" s="6"/>
      <c r="BO811" s="6"/>
      <c r="BP811" s="6"/>
      <c r="BQ811" s="6"/>
      <c r="BR811" s="12"/>
      <c r="BS811" s="12"/>
      <c r="BT811" s="12"/>
      <c r="BU811" s="12"/>
    </row>
    <row r="812" spans="66:73" x14ac:dyDescent="0.3">
      <c r="BN812" s="6"/>
      <c r="BO812" s="6"/>
      <c r="BP812" s="6"/>
      <c r="BQ812" s="6"/>
      <c r="BR812" s="12"/>
      <c r="BS812" s="12"/>
      <c r="BT812" s="12"/>
      <c r="BU812" s="12"/>
    </row>
    <row r="813" spans="66:73" x14ac:dyDescent="0.3">
      <c r="BN813" s="6"/>
      <c r="BO813" s="6"/>
      <c r="BP813" s="6"/>
      <c r="BQ813" s="6"/>
      <c r="BR813" s="12"/>
      <c r="BS813" s="12"/>
      <c r="BT813" s="12"/>
      <c r="BU813" s="12"/>
    </row>
    <row r="814" spans="66:73" x14ac:dyDescent="0.3">
      <c r="BN814" s="6"/>
      <c r="BO814" s="6"/>
      <c r="BP814" s="6"/>
      <c r="BQ814" s="6"/>
      <c r="BR814" s="12"/>
      <c r="BS814" s="12"/>
      <c r="BT814" s="12"/>
      <c r="BU814" s="12"/>
    </row>
    <row r="815" spans="66:73" x14ac:dyDescent="0.3">
      <c r="BN815" s="6"/>
      <c r="BO815" s="6"/>
      <c r="BP815" s="6"/>
      <c r="BQ815" s="6"/>
      <c r="BR815" s="12"/>
      <c r="BS815" s="12"/>
      <c r="BT815" s="12"/>
      <c r="BU815" s="12"/>
    </row>
    <row r="816" spans="66:73" x14ac:dyDescent="0.3">
      <c r="BN816" s="6"/>
      <c r="BO816" s="6"/>
      <c r="BP816" s="6"/>
      <c r="BQ816" s="6"/>
      <c r="BR816" s="12"/>
      <c r="BS816" s="12"/>
      <c r="BT816" s="12"/>
      <c r="BU816" s="12"/>
    </row>
    <row r="817" spans="66:73" x14ac:dyDescent="0.3">
      <c r="BN817" s="6"/>
      <c r="BO817" s="6"/>
      <c r="BP817" s="6"/>
      <c r="BQ817" s="6"/>
      <c r="BR817" s="12"/>
      <c r="BS817" s="12"/>
      <c r="BT817" s="12"/>
      <c r="BU817" s="12"/>
    </row>
    <row r="818" spans="66:73" x14ac:dyDescent="0.3">
      <c r="BN818" s="6"/>
      <c r="BO818" s="6"/>
      <c r="BP818" s="6"/>
      <c r="BQ818" s="6"/>
      <c r="BR818" s="12"/>
      <c r="BS818" s="12"/>
      <c r="BT818" s="12"/>
      <c r="BU818" s="12"/>
    </row>
    <row r="819" spans="66:73" x14ac:dyDescent="0.3">
      <c r="BN819" s="6"/>
      <c r="BO819" s="6"/>
      <c r="BP819" s="6"/>
      <c r="BQ819" s="6"/>
      <c r="BR819" s="12"/>
      <c r="BS819" s="12"/>
      <c r="BT819" s="12"/>
      <c r="BU819" s="12"/>
    </row>
    <row r="820" spans="66:73" x14ac:dyDescent="0.3">
      <c r="BN820" s="6"/>
      <c r="BO820" s="6"/>
      <c r="BP820" s="6"/>
      <c r="BQ820" s="6"/>
      <c r="BR820" s="12"/>
      <c r="BS820" s="12"/>
      <c r="BT820" s="12"/>
      <c r="BU820" s="12"/>
    </row>
    <row r="821" spans="66:73" x14ac:dyDescent="0.3">
      <c r="BN821" s="6"/>
      <c r="BO821" s="6"/>
      <c r="BP821" s="6"/>
      <c r="BQ821" s="6"/>
      <c r="BR821" s="12"/>
      <c r="BS821" s="12"/>
      <c r="BT821" s="12"/>
      <c r="BU821" s="12"/>
    </row>
    <row r="822" spans="66:73" x14ac:dyDescent="0.3">
      <c r="BN822" s="6"/>
      <c r="BO822" s="6"/>
      <c r="BP822" s="6"/>
      <c r="BQ822" s="6"/>
      <c r="BR822" s="12"/>
      <c r="BS822" s="12"/>
      <c r="BT822" s="12"/>
      <c r="BU822" s="12"/>
    </row>
    <row r="823" spans="66:73" x14ac:dyDescent="0.3">
      <c r="BN823" s="6"/>
      <c r="BO823" s="6"/>
      <c r="BP823" s="6"/>
      <c r="BQ823" s="6"/>
      <c r="BR823" s="12"/>
      <c r="BS823" s="12"/>
      <c r="BT823" s="12"/>
      <c r="BU823" s="12"/>
    </row>
    <row r="824" spans="66:73" x14ac:dyDescent="0.3">
      <c r="BN824" s="6"/>
      <c r="BO824" s="6"/>
      <c r="BP824" s="6"/>
      <c r="BQ824" s="6"/>
      <c r="BR824" s="12"/>
      <c r="BS824" s="12"/>
      <c r="BT824" s="12"/>
      <c r="BU824" s="12"/>
    </row>
    <row r="825" spans="66:73" x14ac:dyDescent="0.3">
      <c r="BN825" s="6"/>
      <c r="BO825" s="6"/>
      <c r="BP825" s="6"/>
      <c r="BQ825" s="6"/>
      <c r="BR825" s="12"/>
      <c r="BS825" s="12"/>
      <c r="BT825" s="12"/>
      <c r="BU825" s="12"/>
    </row>
    <row r="826" spans="66:73" x14ac:dyDescent="0.3">
      <c r="BN826" s="6"/>
      <c r="BO826" s="6"/>
      <c r="BP826" s="6"/>
      <c r="BQ826" s="6"/>
      <c r="BR826" s="12"/>
      <c r="BS826" s="12"/>
      <c r="BT826" s="12"/>
      <c r="BU826" s="12"/>
    </row>
    <row r="827" spans="66:73" x14ac:dyDescent="0.3">
      <c r="BN827" s="6"/>
      <c r="BO827" s="6"/>
      <c r="BP827" s="6"/>
      <c r="BQ827" s="6"/>
      <c r="BR827" s="12"/>
      <c r="BS827" s="12"/>
      <c r="BT827" s="12"/>
      <c r="BU827" s="12"/>
    </row>
    <row r="828" spans="66:73" x14ac:dyDescent="0.3">
      <c r="BN828" s="6"/>
      <c r="BO828" s="6"/>
      <c r="BP828" s="6"/>
      <c r="BQ828" s="6"/>
      <c r="BR828" s="12"/>
      <c r="BS828" s="12"/>
      <c r="BT828" s="12"/>
      <c r="BU828" s="12"/>
    </row>
    <row r="829" spans="66:73" x14ac:dyDescent="0.3">
      <c r="BN829" s="6"/>
      <c r="BO829" s="6"/>
      <c r="BP829" s="6"/>
      <c r="BQ829" s="6"/>
      <c r="BR829" s="12"/>
      <c r="BS829" s="12"/>
      <c r="BT829" s="12"/>
      <c r="BU829" s="12"/>
    </row>
    <row r="830" spans="66:73" x14ac:dyDescent="0.3">
      <c r="BN830" s="6"/>
      <c r="BO830" s="6"/>
      <c r="BP830" s="6"/>
      <c r="BQ830" s="6"/>
      <c r="BR830" s="12"/>
      <c r="BS830" s="12"/>
      <c r="BT830" s="12"/>
      <c r="BU830" s="12"/>
    </row>
    <row r="831" spans="66:73" x14ac:dyDescent="0.3">
      <c r="BN831" s="6"/>
      <c r="BO831" s="6"/>
      <c r="BP831" s="6"/>
      <c r="BQ831" s="6"/>
      <c r="BR831" s="12"/>
      <c r="BS831" s="12"/>
      <c r="BT831" s="12"/>
      <c r="BU831" s="12"/>
    </row>
    <row r="832" spans="66:73" x14ac:dyDescent="0.3">
      <c r="BN832" s="6"/>
      <c r="BO832" s="6"/>
      <c r="BP832" s="6"/>
      <c r="BQ832" s="6"/>
      <c r="BR832" s="12"/>
      <c r="BS832" s="12"/>
      <c r="BT832" s="12"/>
      <c r="BU832" s="12"/>
    </row>
    <row r="833" spans="66:73" x14ac:dyDescent="0.3">
      <c r="BN833" s="6"/>
      <c r="BO833" s="6"/>
      <c r="BP833" s="6"/>
      <c r="BQ833" s="6"/>
      <c r="BR833" s="12"/>
      <c r="BS833" s="12"/>
      <c r="BT833" s="12"/>
      <c r="BU833" s="12"/>
    </row>
    <row r="834" spans="66:73" x14ac:dyDescent="0.3">
      <c r="BN834" s="6"/>
      <c r="BO834" s="6"/>
      <c r="BP834" s="6"/>
      <c r="BQ834" s="6"/>
      <c r="BR834" s="12"/>
      <c r="BS834" s="12"/>
      <c r="BT834" s="12"/>
      <c r="BU834" s="12"/>
    </row>
    <row r="835" spans="66:73" x14ac:dyDescent="0.3">
      <c r="BN835" s="6"/>
      <c r="BO835" s="6"/>
      <c r="BP835" s="6"/>
      <c r="BQ835" s="6"/>
      <c r="BR835" s="12"/>
      <c r="BS835" s="12"/>
      <c r="BT835" s="12"/>
      <c r="BU835" s="12"/>
    </row>
    <row r="836" spans="66:73" x14ac:dyDescent="0.3">
      <c r="BN836" s="6"/>
      <c r="BO836" s="6"/>
      <c r="BP836" s="6"/>
      <c r="BQ836" s="6"/>
      <c r="BR836" s="12"/>
      <c r="BS836" s="12"/>
      <c r="BT836" s="12"/>
      <c r="BU836" s="12"/>
    </row>
    <row r="837" spans="66:73" x14ac:dyDescent="0.3">
      <c r="BN837" s="6"/>
      <c r="BO837" s="6"/>
      <c r="BP837" s="6"/>
      <c r="BQ837" s="6"/>
      <c r="BR837" s="12"/>
      <c r="BS837" s="12"/>
      <c r="BT837" s="12"/>
      <c r="BU837" s="12"/>
    </row>
    <row r="838" spans="66:73" x14ac:dyDescent="0.3">
      <c r="BN838" s="6"/>
      <c r="BO838" s="6"/>
      <c r="BP838" s="6"/>
      <c r="BQ838" s="6"/>
      <c r="BR838" s="12"/>
      <c r="BS838" s="12"/>
      <c r="BT838" s="12"/>
      <c r="BU838" s="12"/>
    </row>
    <row r="839" spans="66:73" x14ac:dyDescent="0.3">
      <c r="BN839" s="6"/>
      <c r="BO839" s="6"/>
      <c r="BP839" s="6"/>
      <c r="BQ839" s="6"/>
      <c r="BR839" s="12"/>
      <c r="BS839" s="12"/>
      <c r="BT839" s="12"/>
      <c r="BU839" s="12"/>
    </row>
    <row r="840" spans="66:73" x14ac:dyDescent="0.3">
      <c r="BN840" s="6"/>
      <c r="BO840" s="6"/>
      <c r="BP840" s="6"/>
      <c r="BQ840" s="6"/>
      <c r="BR840" s="12"/>
      <c r="BS840" s="12"/>
      <c r="BT840" s="12"/>
      <c r="BU840" s="12"/>
    </row>
    <row r="841" spans="66:73" x14ac:dyDescent="0.3">
      <c r="BN841" s="6"/>
      <c r="BO841" s="6"/>
      <c r="BP841" s="6"/>
      <c r="BQ841" s="6"/>
      <c r="BR841" s="12"/>
      <c r="BS841" s="12"/>
      <c r="BT841" s="12"/>
      <c r="BU841" s="12"/>
    </row>
    <row r="842" spans="66:73" x14ac:dyDescent="0.3">
      <c r="BN842" s="6"/>
      <c r="BO842" s="6"/>
      <c r="BP842" s="6"/>
      <c r="BQ842" s="6"/>
      <c r="BR842" s="12"/>
      <c r="BS842" s="12"/>
      <c r="BT842" s="12"/>
      <c r="BU842" s="12"/>
    </row>
    <row r="843" spans="66:73" x14ac:dyDescent="0.3">
      <c r="BN843" s="6"/>
      <c r="BO843" s="6"/>
      <c r="BP843" s="6"/>
      <c r="BQ843" s="6"/>
      <c r="BR843" s="12"/>
      <c r="BS843" s="12"/>
      <c r="BT843" s="12"/>
      <c r="BU843" s="12"/>
    </row>
    <row r="844" spans="66:73" x14ac:dyDescent="0.3">
      <c r="BN844" s="6"/>
      <c r="BO844" s="6"/>
      <c r="BP844" s="6"/>
      <c r="BQ844" s="6"/>
      <c r="BR844" s="12"/>
      <c r="BS844" s="12"/>
      <c r="BT844" s="12"/>
      <c r="BU844" s="12"/>
    </row>
    <row r="845" spans="66:73" x14ac:dyDescent="0.3">
      <c r="BN845" s="6"/>
      <c r="BO845" s="6"/>
      <c r="BP845" s="6"/>
      <c r="BQ845" s="6"/>
      <c r="BR845" s="12"/>
      <c r="BS845" s="12"/>
      <c r="BT845" s="12"/>
      <c r="BU845" s="12"/>
    </row>
    <row r="846" spans="66:73" x14ac:dyDescent="0.3">
      <c r="BN846" s="6"/>
      <c r="BO846" s="6"/>
      <c r="BP846" s="6"/>
      <c r="BQ846" s="6"/>
      <c r="BR846" s="12"/>
      <c r="BS846" s="12"/>
      <c r="BT846" s="12"/>
      <c r="BU846" s="12"/>
    </row>
    <row r="847" spans="66:73" x14ac:dyDescent="0.3">
      <c r="BN847" s="6"/>
      <c r="BO847" s="6"/>
      <c r="BP847" s="6"/>
      <c r="BQ847" s="6"/>
      <c r="BR847" s="12"/>
      <c r="BS847" s="12"/>
      <c r="BT847" s="12"/>
      <c r="BU847" s="12"/>
    </row>
    <row r="848" spans="66:73" x14ac:dyDescent="0.3">
      <c r="BN848" s="6"/>
      <c r="BO848" s="6"/>
      <c r="BP848" s="6"/>
      <c r="BQ848" s="6"/>
      <c r="BR848" s="12"/>
      <c r="BS848" s="12"/>
      <c r="BT848" s="12"/>
      <c r="BU848" s="12"/>
    </row>
    <row r="849" spans="66:73" x14ac:dyDescent="0.3">
      <c r="BN849" s="6"/>
      <c r="BO849" s="6"/>
      <c r="BP849" s="6"/>
      <c r="BQ849" s="6"/>
      <c r="BR849" s="12"/>
      <c r="BS849" s="12"/>
      <c r="BT849" s="12"/>
      <c r="BU849" s="12"/>
    </row>
    <row r="850" spans="66:73" x14ac:dyDescent="0.3">
      <c r="BN850" s="6"/>
      <c r="BO850" s="6"/>
      <c r="BP850" s="6"/>
      <c r="BQ850" s="6"/>
      <c r="BR850" s="12"/>
      <c r="BS850" s="12"/>
      <c r="BT850" s="12"/>
      <c r="BU850" s="12"/>
    </row>
    <row r="851" spans="66:73" x14ac:dyDescent="0.3">
      <c r="BN851" s="6"/>
      <c r="BO851" s="6"/>
      <c r="BP851" s="6"/>
      <c r="BQ851" s="6"/>
      <c r="BR851" s="12"/>
      <c r="BS851" s="12"/>
      <c r="BT851" s="12"/>
      <c r="BU851" s="12"/>
    </row>
    <row r="852" spans="66:73" x14ac:dyDescent="0.3">
      <c r="BN852" s="6"/>
      <c r="BO852" s="6"/>
      <c r="BP852" s="6"/>
      <c r="BQ852" s="6"/>
      <c r="BR852" s="12"/>
      <c r="BS852" s="12"/>
      <c r="BT852" s="12"/>
      <c r="BU852" s="12"/>
    </row>
    <row r="853" spans="66:73" x14ac:dyDescent="0.3">
      <c r="BN853" s="6"/>
      <c r="BO853" s="6"/>
      <c r="BP853" s="6"/>
      <c r="BQ853" s="6"/>
      <c r="BR853" s="12"/>
      <c r="BS853" s="12"/>
      <c r="BT853" s="12"/>
      <c r="BU853" s="12"/>
    </row>
    <row r="854" spans="66:73" x14ac:dyDescent="0.3">
      <c r="BN854" s="6"/>
      <c r="BO854" s="6"/>
      <c r="BP854" s="6"/>
      <c r="BQ854" s="6"/>
      <c r="BR854" s="12"/>
      <c r="BS854" s="12"/>
      <c r="BT854" s="12"/>
      <c r="BU854" s="12"/>
    </row>
    <row r="855" spans="66:73" x14ac:dyDescent="0.3">
      <c r="BN855" s="6"/>
      <c r="BO855" s="6"/>
      <c r="BP855" s="6"/>
      <c r="BQ855" s="6"/>
      <c r="BR855" s="12"/>
      <c r="BS855" s="12"/>
      <c r="BT855" s="12"/>
      <c r="BU855" s="12"/>
    </row>
    <row r="856" spans="66:73" x14ac:dyDescent="0.3">
      <c r="BN856" s="6"/>
      <c r="BO856" s="6"/>
      <c r="BP856" s="6"/>
      <c r="BQ856" s="6"/>
      <c r="BR856" s="12"/>
      <c r="BS856" s="12"/>
      <c r="BT856" s="12"/>
      <c r="BU856" s="12"/>
    </row>
    <row r="857" spans="66:73" x14ac:dyDescent="0.3">
      <c r="BN857" s="6"/>
      <c r="BO857" s="6"/>
      <c r="BP857" s="6"/>
      <c r="BQ857" s="6"/>
      <c r="BR857" s="12"/>
      <c r="BS857" s="12"/>
      <c r="BT857" s="12"/>
      <c r="BU857" s="12"/>
    </row>
    <row r="858" spans="66:73" x14ac:dyDescent="0.3">
      <c r="BN858" s="6"/>
      <c r="BO858" s="6"/>
      <c r="BP858" s="6"/>
      <c r="BQ858" s="6"/>
      <c r="BR858" s="12"/>
      <c r="BS858" s="12"/>
      <c r="BT858" s="12"/>
      <c r="BU858" s="12"/>
    </row>
    <row r="859" spans="66:73" x14ac:dyDescent="0.3">
      <c r="BN859" s="6"/>
      <c r="BO859" s="6"/>
      <c r="BP859" s="6"/>
      <c r="BQ859" s="6"/>
      <c r="BR859" s="12"/>
      <c r="BS859" s="12"/>
      <c r="BT859" s="12"/>
      <c r="BU859" s="12"/>
    </row>
    <row r="860" spans="66:73" x14ac:dyDescent="0.3">
      <c r="BN860" s="6"/>
      <c r="BO860" s="6"/>
      <c r="BP860" s="6"/>
      <c r="BQ860" s="6"/>
      <c r="BR860" s="12"/>
      <c r="BS860" s="12"/>
      <c r="BT860" s="12"/>
      <c r="BU860" s="12"/>
    </row>
    <row r="861" spans="66:73" x14ac:dyDescent="0.3">
      <c r="BN861" s="6"/>
      <c r="BO861" s="6"/>
      <c r="BP861" s="6"/>
      <c r="BQ861" s="6"/>
      <c r="BR861" s="12"/>
      <c r="BS861" s="12"/>
      <c r="BT861" s="12"/>
      <c r="BU861" s="12"/>
    </row>
    <row r="862" spans="66:73" x14ac:dyDescent="0.3">
      <c r="BN862" s="6"/>
      <c r="BO862" s="6"/>
      <c r="BP862" s="6"/>
      <c r="BQ862" s="6"/>
      <c r="BR862" s="12"/>
      <c r="BS862" s="12"/>
      <c r="BT862" s="12"/>
      <c r="BU862" s="12"/>
    </row>
    <row r="863" spans="66:73" x14ac:dyDescent="0.3">
      <c r="BN863" s="6"/>
      <c r="BO863" s="6"/>
      <c r="BP863" s="6"/>
      <c r="BQ863" s="6"/>
      <c r="BR863" s="12"/>
      <c r="BS863" s="12"/>
      <c r="BT863" s="12"/>
      <c r="BU863" s="12"/>
    </row>
    <row r="864" spans="66:73" x14ac:dyDescent="0.3">
      <c r="BN864" s="6"/>
      <c r="BO864" s="6"/>
      <c r="BP864" s="6"/>
      <c r="BQ864" s="6"/>
      <c r="BR864" s="12"/>
      <c r="BS864" s="12"/>
      <c r="BT864" s="12"/>
      <c r="BU864" s="12"/>
    </row>
    <row r="865" spans="66:73" x14ac:dyDescent="0.3">
      <c r="BN865" s="6"/>
      <c r="BO865" s="6"/>
      <c r="BP865" s="6"/>
      <c r="BQ865" s="6"/>
      <c r="BR865" s="12"/>
      <c r="BS865" s="12"/>
      <c r="BT865" s="12"/>
      <c r="BU865" s="12"/>
    </row>
    <row r="866" spans="66:73" x14ac:dyDescent="0.3">
      <c r="BN866" s="6"/>
      <c r="BO866" s="6"/>
      <c r="BP866" s="6"/>
      <c r="BQ866" s="6"/>
      <c r="BR866" s="12"/>
      <c r="BS866" s="12"/>
      <c r="BT866" s="12"/>
      <c r="BU866" s="12"/>
    </row>
    <row r="867" spans="66:73" x14ac:dyDescent="0.3">
      <c r="BN867" s="6"/>
      <c r="BO867" s="6"/>
      <c r="BP867" s="6"/>
      <c r="BQ867" s="6"/>
      <c r="BR867" s="12"/>
      <c r="BS867" s="12"/>
      <c r="BT867" s="12"/>
      <c r="BU867" s="12"/>
    </row>
    <row r="868" spans="66:73" x14ac:dyDescent="0.3">
      <c r="BN868" s="6"/>
      <c r="BO868" s="6"/>
      <c r="BP868" s="6"/>
      <c r="BQ868" s="6"/>
      <c r="BR868" s="12"/>
      <c r="BS868" s="12"/>
      <c r="BT868" s="12"/>
      <c r="BU868" s="12"/>
    </row>
    <row r="869" spans="66:73" x14ac:dyDescent="0.3">
      <c r="BN869" s="6"/>
      <c r="BO869" s="6"/>
      <c r="BP869" s="6"/>
      <c r="BQ869" s="6"/>
      <c r="BR869" s="12"/>
      <c r="BS869" s="12"/>
      <c r="BT869" s="12"/>
      <c r="BU869" s="12"/>
    </row>
    <row r="870" spans="66:73" x14ac:dyDescent="0.3">
      <c r="BN870" s="6"/>
      <c r="BO870" s="6"/>
      <c r="BP870" s="6"/>
      <c r="BQ870" s="6"/>
      <c r="BR870" s="12"/>
      <c r="BS870" s="12"/>
      <c r="BT870" s="12"/>
      <c r="BU870" s="12"/>
    </row>
    <row r="871" spans="66:73" x14ac:dyDescent="0.3">
      <c r="BN871" s="6"/>
      <c r="BO871" s="6"/>
      <c r="BP871" s="6"/>
      <c r="BQ871" s="6"/>
      <c r="BR871" s="12"/>
      <c r="BS871" s="12"/>
      <c r="BT871" s="12"/>
      <c r="BU871" s="12"/>
    </row>
    <row r="872" spans="66:73" x14ac:dyDescent="0.3">
      <c r="BN872" s="6"/>
      <c r="BO872" s="6"/>
      <c r="BP872" s="6"/>
      <c r="BQ872" s="6"/>
      <c r="BR872" s="12"/>
      <c r="BS872" s="12"/>
      <c r="BT872" s="12"/>
      <c r="BU872" s="12"/>
    </row>
    <row r="873" spans="66:73" x14ac:dyDescent="0.3">
      <c r="BN873" s="6"/>
      <c r="BO873" s="6"/>
      <c r="BP873" s="6"/>
      <c r="BQ873" s="6"/>
      <c r="BR873" s="12"/>
      <c r="BS873" s="12"/>
      <c r="BT873" s="12"/>
      <c r="BU873" s="12"/>
    </row>
    <row r="874" spans="66:73" x14ac:dyDescent="0.3">
      <c r="BN874" s="6"/>
      <c r="BO874" s="6"/>
      <c r="BP874" s="6"/>
      <c r="BQ874" s="6"/>
      <c r="BR874" s="12"/>
      <c r="BS874" s="12"/>
      <c r="BT874" s="12"/>
      <c r="BU874" s="12"/>
    </row>
    <row r="875" spans="66:73" x14ac:dyDescent="0.3">
      <c r="BN875" s="6"/>
      <c r="BO875" s="6"/>
      <c r="BP875" s="6"/>
      <c r="BQ875" s="6"/>
      <c r="BR875" s="12"/>
      <c r="BS875" s="12"/>
      <c r="BT875" s="12"/>
      <c r="BU875" s="12"/>
    </row>
    <row r="876" spans="66:73" x14ac:dyDescent="0.3">
      <c r="BN876" s="6"/>
      <c r="BO876" s="6"/>
      <c r="BP876" s="6"/>
      <c r="BQ876" s="6"/>
      <c r="BR876" s="12"/>
      <c r="BS876" s="12"/>
      <c r="BT876" s="12"/>
      <c r="BU876" s="12"/>
    </row>
    <row r="877" spans="66:73" x14ac:dyDescent="0.3">
      <c r="BN877" s="6"/>
      <c r="BO877" s="6"/>
      <c r="BP877" s="6"/>
      <c r="BQ877" s="6"/>
      <c r="BR877" s="12"/>
      <c r="BS877" s="12"/>
      <c r="BT877" s="12"/>
      <c r="BU877" s="12"/>
    </row>
    <row r="878" spans="66:73" x14ac:dyDescent="0.3">
      <c r="BN878" s="6"/>
      <c r="BO878" s="6"/>
      <c r="BP878" s="6"/>
      <c r="BQ878" s="6"/>
      <c r="BR878" s="12"/>
      <c r="BS878" s="12"/>
      <c r="BT878" s="12"/>
      <c r="BU878" s="12"/>
    </row>
    <row r="879" spans="66:73" x14ac:dyDescent="0.3">
      <c r="BN879" s="6"/>
      <c r="BO879" s="6"/>
      <c r="BP879" s="6"/>
      <c r="BQ879" s="6"/>
      <c r="BR879" s="12"/>
      <c r="BS879" s="12"/>
      <c r="BT879" s="12"/>
      <c r="BU879" s="12"/>
    </row>
    <row r="880" spans="66:73" x14ac:dyDescent="0.3">
      <c r="BN880" s="6"/>
      <c r="BO880" s="6"/>
      <c r="BP880" s="6"/>
      <c r="BQ880" s="6"/>
      <c r="BR880" s="12"/>
      <c r="BS880" s="12"/>
      <c r="BT880" s="12"/>
      <c r="BU880" s="12"/>
    </row>
    <row r="881" spans="66:73" x14ac:dyDescent="0.3">
      <c r="BN881" s="6"/>
      <c r="BO881" s="6"/>
      <c r="BP881" s="6"/>
      <c r="BQ881" s="6"/>
      <c r="BR881" s="12"/>
      <c r="BS881" s="12"/>
      <c r="BT881" s="12"/>
      <c r="BU881" s="12"/>
    </row>
    <row r="882" spans="66:73" x14ac:dyDescent="0.3">
      <c r="BN882" s="6"/>
      <c r="BO882" s="6"/>
      <c r="BP882" s="6"/>
      <c r="BQ882" s="6"/>
      <c r="BR882" s="12"/>
      <c r="BS882" s="12"/>
      <c r="BT882" s="12"/>
      <c r="BU882" s="12"/>
    </row>
    <row r="883" spans="66:73" x14ac:dyDescent="0.3">
      <c r="BN883" s="6"/>
      <c r="BO883" s="6"/>
      <c r="BP883" s="6"/>
      <c r="BQ883" s="6"/>
      <c r="BR883" s="12"/>
      <c r="BS883" s="12"/>
      <c r="BT883" s="12"/>
      <c r="BU883" s="12"/>
    </row>
    <row r="884" spans="66:73" x14ac:dyDescent="0.3">
      <c r="BN884" s="6"/>
      <c r="BO884" s="6"/>
      <c r="BP884" s="6"/>
      <c r="BQ884" s="6"/>
      <c r="BR884" s="12"/>
      <c r="BS884" s="12"/>
      <c r="BT884" s="12"/>
      <c r="BU884" s="12"/>
    </row>
    <row r="885" spans="66:73" x14ac:dyDescent="0.3">
      <c r="BN885" s="6"/>
      <c r="BO885" s="6"/>
      <c r="BP885" s="6"/>
      <c r="BQ885" s="6"/>
      <c r="BR885" s="12"/>
      <c r="BS885" s="12"/>
      <c r="BT885" s="12"/>
      <c r="BU885" s="12"/>
    </row>
    <row r="886" spans="66:73" x14ac:dyDescent="0.3">
      <c r="BN886" s="6"/>
      <c r="BO886" s="6"/>
      <c r="BP886" s="6"/>
      <c r="BQ886" s="6"/>
      <c r="BR886" s="12"/>
      <c r="BS886" s="12"/>
      <c r="BT886" s="12"/>
      <c r="BU886" s="12"/>
    </row>
    <row r="887" spans="66:73" x14ac:dyDescent="0.3">
      <c r="BN887" s="6"/>
      <c r="BO887" s="6"/>
      <c r="BP887" s="6"/>
      <c r="BQ887" s="6"/>
      <c r="BR887" s="12"/>
      <c r="BS887" s="12"/>
      <c r="BT887" s="12"/>
      <c r="BU887" s="12"/>
    </row>
    <row r="888" spans="66:73" x14ac:dyDescent="0.3">
      <c r="BN888" s="6"/>
      <c r="BO888" s="6"/>
      <c r="BP888" s="6"/>
      <c r="BQ888" s="6"/>
      <c r="BR888" s="12"/>
      <c r="BS888" s="12"/>
      <c r="BT888" s="12"/>
      <c r="BU888" s="12"/>
    </row>
    <row r="889" spans="66:73" x14ac:dyDescent="0.3">
      <c r="BN889" s="6"/>
      <c r="BO889" s="6"/>
      <c r="BP889" s="6"/>
      <c r="BQ889" s="6"/>
      <c r="BR889" s="12"/>
      <c r="BS889" s="12"/>
      <c r="BT889" s="12"/>
      <c r="BU889" s="12"/>
    </row>
    <row r="890" spans="66:73" x14ac:dyDescent="0.3">
      <c r="BN890" s="6"/>
      <c r="BO890" s="6"/>
      <c r="BP890" s="6"/>
      <c r="BQ890" s="6"/>
      <c r="BR890" s="12"/>
      <c r="BS890" s="12"/>
      <c r="BT890" s="12"/>
      <c r="BU890" s="12"/>
    </row>
    <row r="891" spans="66:73" x14ac:dyDescent="0.3">
      <c r="BN891" s="6"/>
      <c r="BO891" s="6"/>
      <c r="BP891" s="6"/>
      <c r="BQ891" s="6"/>
      <c r="BR891" s="12"/>
      <c r="BS891" s="12"/>
      <c r="BT891" s="12"/>
      <c r="BU891" s="12"/>
    </row>
    <row r="892" spans="66:73" x14ac:dyDescent="0.3">
      <c r="BN892" s="6"/>
      <c r="BO892" s="6"/>
      <c r="BP892" s="6"/>
      <c r="BQ892" s="6"/>
      <c r="BR892" s="12"/>
      <c r="BS892" s="12"/>
      <c r="BT892" s="12"/>
      <c r="BU892" s="12"/>
    </row>
    <row r="893" spans="66:73" x14ac:dyDescent="0.3">
      <c r="BN893" s="6"/>
      <c r="BO893" s="6"/>
      <c r="BP893" s="6"/>
      <c r="BQ893" s="6"/>
      <c r="BR893" s="12"/>
      <c r="BS893" s="12"/>
      <c r="BT893" s="12"/>
      <c r="BU893" s="12"/>
    </row>
    <row r="894" spans="66:73" x14ac:dyDescent="0.3">
      <c r="BN894" s="6"/>
      <c r="BO894" s="6"/>
      <c r="BP894" s="6"/>
      <c r="BQ894" s="6"/>
      <c r="BR894" s="12"/>
      <c r="BS894" s="12"/>
      <c r="BT894" s="12"/>
      <c r="BU894" s="12"/>
    </row>
    <row r="895" spans="66:73" x14ac:dyDescent="0.3">
      <c r="BN895" s="6"/>
      <c r="BO895" s="6"/>
      <c r="BP895" s="6"/>
      <c r="BQ895" s="6"/>
      <c r="BR895" s="12"/>
      <c r="BS895" s="12"/>
      <c r="BT895" s="12"/>
      <c r="BU895" s="12"/>
    </row>
    <row r="896" spans="66:73" x14ac:dyDescent="0.3">
      <c r="BN896" s="6"/>
      <c r="BO896" s="6"/>
      <c r="BP896" s="6"/>
      <c r="BQ896" s="6"/>
      <c r="BR896" s="12"/>
      <c r="BS896" s="12"/>
      <c r="BT896" s="12"/>
      <c r="BU896" s="12"/>
    </row>
    <row r="897" spans="66:73" x14ac:dyDescent="0.3">
      <c r="BN897" s="6"/>
      <c r="BO897" s="6"/>
      <c r="BP897" s="6"/>
      <c r="BQ897" s="6"/>
      <c r="BR897" s="12"/>
      <c r="BS897" s="12"/>
      <c r="BT897" s="12"/>
      <c r="BU897" s="12"/>
    </row>
    <row r="898" spans="66:73" x14ac:dyDescent="0.3">
      <c r="BN898" s="6"/>
      <c r="BO898" s="6"/>
      <c r="BP898" s="6"/>
      <c r="BQ898" s="6"/>
      <c r="BR898" s="12"/>
      <c r="BS898" s="12"/>
      <c r="BT898" s="12"/>
      <c r="BU898" s="12"/>
    </row>
    <row r="899" spans="66:73" x14ac:dyDescent="0.3">
      <c r="BN899" s="6"/>
      <c r="BO899" s="6"/>
      <c r="BP899" s="6"/>
      <c r="BQ899" s="6"/>
      <c r="BR899" s="12"/>
      <c r="BS899" s="12"/>
      <c r="BT899" s="12"/>
      <c r="BU899" s="12"/>
    </row>
    <row r="900" spans="66:73" x14ac:dyDescent="0.3">
      <c r="BN900" s="6"/>
      <c r="BO900" s="6"/>
      <c r="BP900" s="6"/>
      <c r="BQ900" s="6"/>
      <c r="BR900" s="12"/>
      <c r="BS900" s="12"/>
      <c r="BT900" s="12"/>
      <c r="BU900" s="12"/>
    </row>
    <row r="901" spans="66:73" x14ac:dyDescent="0.3">
      <c r="BN901" s="6"/>
      <c r="BO901" s="6"/>
      <c r="BP901" s="6"/>
      <c r="BQ901" s="6"/>
      <c r="BR901" s="12"/>
      <c r="BS901" s="12"/>
      <c r="BT901" s="12"/>
      <c r="BU901" s="12"/>
    </row>
    <row r="902" spans="66:73" x14ac:dyDescent="0.3">
      <c r="BN902" s="6"/>
      <c r="BO902" s="6"/>
      <c r="BP902" s="6"/>
      <c r="BQ902" s="6"/>
      <c r="BR902" s="12"/>
      <c r="BS902" s="12"/>
      <c r="BT902" s="12"/>
      <c r="BU902" s="12"/>
    </row>
    <row r="903" spans="66:73" x14ac:dyDescent="0.3">
      <c r="BN903" s="6"/>
      <c r="BO903" s="6"/>
      <c r="BP903" s="6"/>
      <c r="BQ903" s="6"/>
      <c r="BR903" s="12"/>
      <c r="BS903" s="12"/>
      <c r="BT903" s="12"/>
      <c r="BU903" s="12"/>
    </row>
    <row r="904" spans="66:73" x14ac:dyDescent="0.3">
      <c r="BN904" s="6"/>
      <c r="BO904" s="6"/>
      <c r="BP904" s="6"/>
      <c r="BQ904" s="6"/>
      <c r="BR904" s="12"/>
      <c r="BS904" s="12"/>
      <c r="BT904" s="12"/>
      <c r="BU904" s="12"/>
    </row>
    <row r="905" spans="66:73" x14ac:dyDescent="0.3">
      <c r="BN905" s="6"/>
      <c r="BO905" s="6"/>
      <c r="BP905" s="6"/>
      <c r="BQ905" s="6"/>
      <c r="BR905" s="12"/>
      <c r="BS905" s="12"/>
      <c r="BT905" s="12"/>
      <c r="BU905" s="12"/>
    </row>
    <row r="906" spans="66:73" x14ac:dyDescent="0.3">
      <c r="BN906" s="6"/>
      <c r="BO906" s="6"/>
      <c r="BP906" s="6"/>
      <c r="BQ906" s="6"/>
      <c r="BR906" s="12"/>
      <c r="BS906" s="12"/>
      <c r="BT906" s="12"/>
      <c r="BU906" s="12"/>
    </row>
    <row r="907" spans="66:73" x14ac:dyDescent="0.3">
      <c r="BN907" s="6"/>
      <c r="BO907" s="6"/>
      <c r="BP907" s="6"/>
      <c r="BQ907" s="6"/>
      <c r="BR907" s="12"/>
      <c r="BS907" s="12"/>
      <c r="BT907" s="12"/>
      <c r="BU907" s="12"/>
    </row>
    <row r="908" spans="66:73" x14ac:dyDescent="0.3">
      <c r="BN908" s="6"/>
      <c r="BO908" s="6"/>
      <c r="BP908" s="6"/>
      <c r="BQ908" s="6"/>
      <c r="BR908" s="12"/>
      <c r="BS908" s="12"/>
      <c r="BT908" s="12"/>
      <c r="BU908" s="12"/>
    </row>
    <row r="909" spans="66:73" x14ac:dyDescent="0.3">
      <c r="BN909" s="6"/>
      <c r="BO909" s="6"/>
      <c r="BP909" s="6"/>
      <c r="BQ909" s="6"/>
      <c r="BR909" s="12"/>
      <c r="BS909" s="12"/>
      <c r="BT909" s="12"/>
      <c r="BU909" s="12"/>
    </row>
    <row r="910" spans="66:73" x14ac:dyDescent="0.3">
      <c r="BN910" s="6"/>
      <c r="BO910" s="6"/>
      <c r="BP910" s="6"/>
      <c r="BQ910" s="6"/>
      <c r="BR910" s="12"/>
      <c r="BS910" s="12"/>
      <c r="BT910" s="12"/>
      <c r="BU910" s="12"/>
    </row>
    <row r="911" spans="66:73" x14ac:dyDescent="0.3">
      <c r="BN911" s="6"/>
      <c r="BO911" s="6"/>
      <c r="BP911" s="6"/>
      <c r="BQ911" s="6"/>
      <c r="BR911" s="12"/>
      <c r="BS911" s="12"/>
      <c r="BT911" s="12"/>
      <c r="BU911" s="12"/>
    </row>
    <row r="912" spans="66:73" x14ac:dyDescent="0.3">
      <c r="BN912" s="6"/>
      <c r="BO912" s="6"/>
      <c r="BP912" s="6"/>
      <c r="BQ912" s="6"/>
      <c r="BR912" s="12"/>
      <c r="BS912" s="12"/>
      <c r="BT912" s="12"/>
      <c r="BU912" s="12"/>
    </row>
    <row r="913" spans="66:73" x14ac:dyDescent="0.3">
      <c r="BN913" s="6"/>
      <c r="BO913" s="6"/>
      <c r="BP913" s="6"/>
      <c r="BQ913" s="6"/>
      <c r="BR913" s="12"/>
      <c r="BS913" s="12"/>
      <c r="BT913" s="12"/>
      <c r="BU913" s="12"/>
    </row>
    <row r="914" spans="66:73" x14ac:dyDescent="0.3">
      <c r="BN914" s="6"/>
      <c r="BO914" s="6"/>
      <c r="BP914" s="6"/>
      <c r="BQ914" s="6"/>
      <c r="BR914" s="12"/>
      <c r="BS914" s="12"/>
      <c r="BT914" s="12"/>
      <c r="BU914" s="12"/>
    </row>
    <row r="915" spans="66:73" x14ac:dyDescent="0.3">
      <c r="BN915" s="6"/>
      <c r="BO915" s="6"/>
      <c r="BP915" s="6"/>
      <c r="BQ915" s="6"/>
      <c r="BR915" s="12"/>
      <c r="BS915" s="12"/>
      <c r="BT915" s="12"/>
      <c r="BU915" s="12"/>
    </row>
    <row r="916" spans="66:73" x14ac:dyDescent="0.3">
      <c r="BN916" s="6"/>
      <c r="BO916" s="6"/>
      <c r="BP916" s="6"/>
      <c r="BQ916" s="6"/>
      <c r="BR916" s="12"/>
      <c r="BS916" s="12"/>
      <c r="BT916" s="12"/>
      <c r="BU916" s="12"/>
    </row>
    <row r="917" spans="66:73" x14ac:dyDescent="0.3">
      <c r="BN917" s="6"/>
      <c r="BO917" s="6"/>
      <c r="BP917" s="6"/>
      <c r="BQ917" s="6"/>
      <c r="BR917" s="12"/>
      <c r="BS917" s="12"/>
      <c r="BT917" s="12"/>
      <c r="BU917" s="12"/>
    </row>
    <row r="918" spans="66:73" x14ac:dyDescent="0.3">
      <c r="BN918" s="6"/>
      <c r="BO918" s="6"/>
      <c r="BP918" s="6"/>
      <c r="BQ918" s="6"/>
      <c r="BR918" s="12"/>
      <c r="BS918" s="12"/>
      <c r="BT918" s="12"/>
      <c r="BU918" s="12"/>
    </row>
    <row r="919" spans="66:73" x14ac:dyDescent="0.3">
      <c r="BN919" s="6"/>
      <c r="BO919" s="6"/>
      <c r="BP919" s="6"/>
      <c r="BQ919" s="6"/>
      <c r="BR919" s="12"/>
      <c r="BS919" s="12"/>
      <c r="BT919" s="12"/>
      <c r="BU919" s="12"/>
    </row>
    <row r="920" spans="66:73" x14ac:dyDescent="0.3">
      <c r="BN920" s="6"/>
      <c r="BO920" s="6"/>
      <c r="BP920" s="6"/>
      <c r="BQ920" s="6"/>
      <c r="BR920" s="12"/>
      <c r="BS920" s="12"/>
      <c r="BT920" s="12"/>
      <c r="BU920" s="12"/>
    </row>
    <row r="921" spans="66:73" x14ac:dyDescent="0.3">
      <c r="BN921" s="6"/>
      <c r="BO921" s="6"/>
      <c r="BP921" s="6"/>
      <c r="BQ921" s="6"/>
      <c r="BR921" s="12"/>
      <c r="BS921" s="12"/>
      <c r="BT921" s="12"/>
      <c r="BU921" s="12"/>
    </row>
    <row r="922" spans="66:73" x14ac:dyDescent="0.3">
      <c r="BN922" s="6"/>
      <c r="BO922" s="6"/>
      <c r="BP922" s="6"/>
      <c r="BQ922" s="6"/>
      <c r="BR922" s="12"/>
      <c r="BS922" s="12"/>
      <c r="BT922" s="12"/>
      <c r="BU922" s="12"/>
    </row>
    <row r="923" spans="66:73" x14ac:dyDescent="0.3">
      <c r="BN923" s="6"/>
      <c r="BO923" s="6"/>
      <c r="BP923" s="6"/>
      <c r="BQ923" s="6"/>
      <c r="BR923" s="12"/>
      <c r="BS923" s="12"/>
      <c r="BT923" s="12"/>
      <c r="BU923" s="12"/>
    </row>
    <row r="924" spans="66:73" x14ac:dyDescent="0.3">
      <c r="BN924" s="6"/>
      <c r="BO924" s="6"/>
      <c r="BP924" s="6"/>
      <c r="BQ924" s="6"/>
      <c r="BR924" s="12"/>
      <c r="BS924" s="12"/>
      <c r="BT924" s="12"/>
      <c r="BU924" s="12"/>
    </row>
    <row r="925" spans="66:73" x14ac:dyDescent="0.3">
      <c r="BN925" s="6"/>
      <c r="BO925" s="6"/>
      <c r="BP925" s="6"/>
      <c r="BQ925" s="6"/>
      <c r="BR925" s="12"/>
      <c r="BS925" s="12"/>
      <c r="BT925" s="12"/>
      <c r="BU925" s="12"/>
    </row>
    <row r="926" spans="66:73" x14ac:dyDescent="0.3">
      <c r="BN926" s="6"/>
      <c r="BO926" s="6"/>
      <c r="BP926" s="6"/>
      <c r="BQ926" s="6"/>
      <c r="BR926" s="12"/>
      <c r="BS926" s="12"/>
      <c r="BT926" s="12"/>
      <c r="BU926" s="12"/>
    </row>
    <row r="927" spans="66:73" x14ac:dyDescent="0.3">
      <c r="BN927" s="6"/>
      <c r="BO927" s="6"/>
      <c r="BP927" s="6"/>
      <c r="BQ927" s="6"/>
      <c r="BR927" s="12"/>
      <c r="BS927" s="12"/>
      <c r="BT927" s="12"/>
      <c r="BU927" s="12"/>
    </row>
    <row r="928" spans="66:73" x14ac:dyDescent="0.3">
      <c r="BN928" s="6"/>
      <c r="BO928" s="6"/>
      <c r="BP928" s="6"/>
      <c r="BQ928" s="6"/>
      <c r="BR928" s="12"/>
      <c r="BS928" s="12"/>
      <c r="BT928" s="12"/>
      <c r="BU928" s="12"/>
    </row>
    <row r="929" spans="66:73" x14ac:dyDescent="0.3">
      <c r="BN929" s="6"/>
      <c r="BO929" s="6"/>
      <c r="BP929" s="6"/>
      <c r="BQ929" s="6"/>
      <c r="BR929" s="12"/>
      <c r="BS929" s="12"/>
      <c r="BT929" s="12"/>
      <c r="BU929" s="12"/>
    </row>
    <row r="930" spans="66:73" x14ac:dyDescent="0.3">
      <c r="BN930" s="6"/>
      <c r="BO930" s="6"/>
      <c r="BP930" s="6"/>
      <c r="BQ930" s="6"/>
      <c r="BR930" s="12"/>
      <c r="BS930" s="12"/>
      <c r="BT930" s="12"/>
      <c r="BU930" s="12"/>
    </row>
    <row r="931" spans="66:73" x14ac:dyDescent="0.3">
      <c r="BN931" s="6"/>
      <c r="BO931" s="6"/>
      <c r="BP931" s="6"/>
      <c r="BQ931" s="6"/>
      <c r="BR931" s="12"/>
      <c r="BS931" s="12"/>
      <c r="BT931" s="12"/>
      <c r="BU931" s="12"/>
    </row>
    <row r="932" spans="66:73" x14ac:dyDescent="0.3">
      <c r="BN932" s="6"/>
      <c r="BO932" s="6"/>
      <c r="BP932" s="6"/>
      <c r="BQ932" s="6"/>
      <c r="BR932" s="12"/>
      <c r="BS932" s="12"/>
      <c r="BT932" s="12"/>
      <c r="BU932" s="12"/>
    </row>
    <row r="933" spans="66:73" x14ac:dyDescent="0.3">
      <c r="BN933" s="6"/>
      <c r="BO933" s="6"/>
      <c r="BP933" s="6"/>
      <c r="BQ933" s="6"/>
      <c r="BR933" s="12"/>
      <c r="BS933" s="12"/>
      <c r="BT933" s="12"/>
      <c r="BU933" s="12"/>
    </row>
    <row r="934" spans="66:73" x14ac:dyDescent="0.3">
      <c r="BN934" s="6"/>
      <c r="BO934" s="6"/>
      <c r="BP934" s="6"/>
      <c r="BQ934" s="6"/>
      <c r="BR934" s="12"/>
      <c r="BS934" s="12"/>
      <c r="BT934" s="12"/>
      <c r="BU934" s="12"/>
    </row>
    <row r="935" spans="66:73" x14ac:dyDescent="0.3">
      <c r="BN935" s="6"/>
      <c r="BO935" s="6"/>
      <c r="BP935" s="6"/>
      <c r="BQ935" s="6"/>
      <c r="BR935" s="12"/>
      <c r="BS935" s="12"/>
      <c r="BT935" s="12"/>
      <c r="BU935" s="12"/>
    </row>
    <row r="936" spans="66:73" x14ac:dyDescent="0.3">
      <c r="BN936" s="6"/>
      <c r="BO936" s="6"/>
      <c r="BP936" s="6"/>
      <c r="BQ936" s="6"/>
      <c r="BR936" s="12"/>
      <c r="BS936" s="12"/>
      <c r="BT936" s="12"/>
      <c r="BU936" s="12"/>
    </row>
    <row r="937" spans="66:73" x14ac:dyDescent="0.3">
      <c r="BN937" s="6"/>
      <c r="BO937" s="6"/>
      <c r="BP937" s="6"/>
      <c r="BQ937" s="6"/>
      <c r="BR937" s="12"/>
      <c r="BS937" s="12"/>
      <c r="BT937" s="12"/>
      <c r="BU937" s="12"/>
    </row>
    <row r="938" spans="66:73" x14ac:dyDescent="0.3">
      <c r="BN938" s="6"/>
      <c r="BO938" s="6"/>
      <c r="BP938" s="6"/>
      <c r="BQ938" s="6"/>
      <c r="BR938" s="12"/>
      <c r="BS938" s="12"/>
      <c r="BT938" s="12"/>
      <c r="BU938" s="12"/>
    </row>
    <row r="939" spans="66:73" x14ac:dyDescent="0.3">
      <c r="BN939" s="6"/>
      <c r="BO939" s="6"/>
      <c r="BP939" s="6"/>
      <c r="BQ939" s="6"/>
      <c r="BR939" s="12"/>
      <c r="BS939" s="12"/>
      <c r="BT939" s="12"/>
      <c r="BU939" s="12"/>
    </row>
    <row r="940" spans="66:73" x14ac:dyDescent="0.3">
      <c r="BN940" s="6"/>
      <c r="BO940" s="6"/>
      <c r="BP940" s="6"/>
      <c r="BQ940" s="6"/>
      <c r="BR940" s="12"/>
      <c r="BS940" s="12"/>
      <c r="BT940" s="12"/>
      <c r="BU940" s="12"/>
    </row>
    <row r="941" spans="66:73" x14ac:dyDescent="0.3">
      <c r="BN941" s="6"/>
      <c r="BO941" s="6"/>
      <c r="BP941" s="6"/>
      <c r="BQ941" s="6"/>
      <c r="BR941" s="12"/>
      <c r="BS941" s="12"/>
      <c r="BT941" s="12"/>
      <c r="BU941" s="12"/>
    </row>
    <row r="942" spans="66:73" x14ac:dyDescent="0.3">
      <c r="BN942" s="6"/>
      <c r="BO942" s="6"/>
      <c r="BP942" s="6"/>
      <c r="BQ942" s="6"/>
      <c r="BR942" s="12"/>
      <c r="BS942" s="12"/>
      <c r="BT942" s="12"/>
      <c r="BU942" s="12"/>
    </row>
    <row r="943" spans="66:73" x14ac:dyDescent="0.3">
      <c r="BN943" s="6"/>
      <c r="BO943" s="6"/>
      <c r="BP943" s="6"/>
      <c r="BQ943" s="6"/>
      <c r="BR943" s="12"/>
      <c r="BS943" s="12"/>
      <c r="BT943" s="12"/>
      <c r="BU943" s="12"/>
    </row>
    <row r="944" spans="66:73" x14ac:dyDescent="0.3">
      <c r="BN944" s="6"/>
      <c r="BO944" s="6"/>
      <c r="BP944" s="6"/>
      <c r="BQ944" s="6"/>
      <c r="BR944" s="12"/>
      <c r="BS944" s="12"/>
      <c r="BT944" s="12"/>
      <c r="BU944" s="12"/>
    </row>
    <row r="945" spans="66:73" x14ac:dyDescent="0.3">
      <c r="BN945" s="6"/>
      <c r="BO945" s="6"/>
      <c r="BP945" s="6"/>
      <c r="BQ945" s="6"/>
      <c r="BR945" s="12"/>
      <c r="BS945" s="12"/>
      <c r="BT945" s="12"/>
      <c r="BU945" s="12"/>
    </row>
    <row r="946" spans="66:73" x14ac:dyDescent="0.3">
      <c r="BN946" s="6"/>
      <c r="BO946" s="6"/>
      <c r="BP946" s="6"/>
      <c r="BQ946" s="6"/>
      <c r="BR946" s="12"/>
      <c r="BS946" s="12"/>
      <c r="BT946" s="12"/>
      <c r="BU946" s="12"/>
    </row>
    <row r="947" spans="66:73" x14ac:dyDescent="0.3">
      <c r="BN947" s="6"/>
      <c r="BO947" s="6"/>
      <c r="BP947" s="6"/>
      <c r="BQ947" s="6"/>
      <c r="BR947" s="12"/>
      <c r="BS947" s="12"/>
      <c r="BT947" s="12"/>
      <c r="BU947" s="12"/>
    </row>
    <row r="948" spans="66:73" x14ac:dyDescent="0.3">
      <c r="BN948" s="6"/>
      <c r="BO948" s="6"/>
      <c r="BP948" s="6"/>
      <c r="BQ948" s="6"/>
      <c r="BR948" s="12"/>
      <c r="BS948" s="12"/>
      <c r="BT948" s="12"/>
      <c r="BU948" s="12"/>
    </row>
    <row r="949" spans="66:73" x14ac:dyDescent="0.3">
      <c r="BN949" s="6"/>
      <c r="BO949" s="6"/>
      <c r="BP949" s="6"/>
      <c r="BQ949" s="6"/>
      <c r="BR949" s="12"/>
      <c r="BS949" s="12"/>
      <c r="BT949" s="12"/>
      <c r="BU949" s="12"/>
    </row>
    <row r="950" spans="66:73" x14ac:dyDescent="0.3">
      <c r="BN950" s="6"/>
      <c r="BO950" s="6"/>
      <c r="BP950" s="6"/>
      <c r="BQ950" s="6"/>
      <c r="BR950" s="12"/>
      <c r="BS950" s="12"/>
      <c r="BT950" s="12"/>
      <c r="BU950" s="12"/>
    </row>
    <row r="951" spans="66:73" x14ac:dyDescent="0.3">
      <c r="BN951" s="6"/>
      <c r="BO951" s="6"/>
      <c r="BP951" s="6"/>
      <c r="BQ951" s="6"/>
      <c r="BR951" s="12"/>
      <c r="BS951" s="12"/>
      <c r="BT951" s="12"/>
      <c r="BU951" s="12"/>
    </row>
    <row r="952" spans="66:73" x14ac:dyDescent="0.3">
      <c r="BN952" s="6"/>
      <c r="BO952" s="6"/>
      <c r="BP952" s="6"/>
      <c r="BQ952" s="6"/>
      <c r="BR952" s="12"/>
      <c r="BS952" s="12"/>
      <c r="BT952" s="12"/>
      <c r="BU952" s="12"/>
    </row>
    <row r="953" spans="66:73" x14ac:dyDescent="0.3">
      <c r="BN953" s="6"/>
      <c r="BO953" s="6"/>
      <c r="BP953" s="6"/>
      <c r="BQ953" s="6"/>
      <c r="BR953" s="12"/>
      <c r="BS953" s="12"/>
      <c r="BT953" s="12"/>
      <c r="BU953" s="12"/>
    </row>
    <row r="954" spans="66:73" x14ac:dyDescent="0.3">
      <c r="BN954" s="6"/>
      <c r="BO954" s="6"/>
      <c r="BP954" s="6"/>
      <c r="BQ954" s="6"/>
      <c r="BR954" s="12"/>
      <c r="BS954" s="12"/>
      <c r="BT954" s="12"/>
      <c r="BU954" s="12"/>
    </row>
    <row r="955" spans="66:73" x14ac:dyDescent="0.3">
      <c r="BN955" s="6"/>
      <c r="BO955" s="6"/>
      <c r="BP955" s="6"/>
      <c r="BQ955" s="6"/>
      <c r="BR955" s="12"/>
      <c r="BS955" s="12"/>
      <c r="BT955" s="12"/>
      <c r="BU955" s="12"/>
    </row>
    <row r="956" spans="66:73" x14ac:dyDescent="0.3">
      <c r="BN956" s="6"/>
      <c r="BO956" s="6"/>
      <c r="BP956" s="6"/>
      <c r="BQ956" s="6"/>
      <c r="BR956" s="12"/>
      <c r="BS956" s="12"/>
      <c r="BT956" s="12"/>
      <c r="BU956" s="12"/>
    </row>
    <row r="957" spans="66:73" x14ac:dyDescent="0.3">
      <c r="BN957" s="6"/>
      <c r="BO957" s="6"/>
      <c r="BP957" s="6"/>
      <c r="BQ957" s="6"/>
      <c r="BR957" s="12"/>
      <c r="BS957" s="12"/>
      <c r="BT957" s="12"/>
      <c r="BU957" s="12"/>
    </row>
    <row r="958" spans="66:73" x14ac:dyDescent="0.3">
      <c r="BN958" s="6"/>
      <c r="BO958" s="6"/>
      <c r="BP958" s="6"/>
      <c r="BQ958" s="6"/>
      <c r="BR958" s="12"/>
      <c r="BS958" s="12"/>
      <c r="BT958" s="12"/>
      <c r="BU958" s="12"/>
    </row>
    <row r="959" spans="66:73" x14ac:dyDescent="0.3">
      <c r="BN959" s="6"/>
      <c r="BO959" s="6"/>
      <c r="BP959" s="6"/>
      <c r="BQ959" s="6"/>
      <c r="BR959" s="12"/>
      <c r="BS959" s="12"/>
      <c r="BT959" s="12"/>
      <c r="BU959" s="12"/>
    </row>
    <row r="960" spans="66:73" x14ac:dyDescent="0.3">
      <c r="BN960" s="6"/>
      <c r="BO960" s="6"/>
      <c r="BP960" s="6"/>
      <c r="BQ960" s="6"/>
      <c r="BR960" s="12"/>
      <c r="BS960" s="12"/>
      <c r="BT960" s="12"/>
      <c r="BU960" s="12"/>
    </row>
    <row r="961" spans="66:73" x14ac:dyDescent="0.3">
      <c r="BN961" s="6"/>
      <c r="BO961" s="6"/>
      <c r="BP961" s="6"/>
      <c r="BQ961" s="6"/>
      <c r="BR961" s="12"/>
      <c r="BS961" s="12"/>
      <c r="BT961" s="12"/>
      <c r="BU961" s="12"/>
    </row>
    <row r="962" spans="66:73" x14ac:dyDescent="0.3">
      <c r="BN962" s="6"/>
      <c r="BO962" s="6"/>
      <c r="BP962" s="6"/>
      <c r="BQ962" s="6"/>
      <c r="BR962" s="12"/>
      <c r="BS962" s="12"/>
      <c r="BT962" s="12"/>
      <c r="BU962" s="12"/>
    </row>
    <row r="963" spans="66:73" x14ac:dyDescent="0.3">
      <c r="BN963" s="6"/>
      <c r="BO963" s="6"/>
      <c r="BP963" s="6"/>
      <c r="BQ963" s="6"/>
      <c r="BR963" s="12"/>
      <c r="BS963" s="12"/>
      <c r="BT963" s="12"/>
      <c r="BU963" s="12"/>
    </row>
    <row r="964" spans="66:73" x14ac:dyDescent="0.3">
      <c r="BN964" s="6"/>
      <c r="BO964" s="6"/>
      <c r="BP964" s="6"/>
      <c r="BQ964" s="6"/>
      <c r="BR964" s="12"/>
      <c r="BS964" s="12"/>
      <c r="BT964" s="12"/>
      <c r="BU964" s="12"/>
    </row>
    <row r="965" spans="66:73" x14ac:dyDescent="0.3">
      <c r="BN965" s="6"/>
      <c r="BO965" s="6"/>
      <c r="BP965" s="6"/>
      <c r="BQ965" s="6"/>
      <c r="BR965" s="12"/>
      <c r="BS965" s="12"/>
      <c r="BT965" s="12"/>
      <c r="BU965" s="12"/>
    </row>
    <row r="966" spans="66:73" x14ac:dyDescent="0.3">
      <c r="BN966" s="6"/>
      <c r="BO966" s="6"/>
      <c r="BP966" s="6"/>
      <c r="BQ966" s="6"/>
      <c r="BR966" s="12"/>
      <c r="BS966" s="12"/>
      <c r="BT966" s="12"/>
      <c r="BU966" s="12"/>
    </row>
    <row r="967" spans="66:73" x14ac:dyDescent="0.3">
      <c r="BN967" s="6"/>
      <c r="BO967" s="6"/>
      <c r="BP967" s="6"/>
      <c r="BQ967" s="6"/>
      <c r="BR967" s="12"/>
      <c r="BS967" s="12"/>
      <c r="BT967" s="12"/>
      <c r="BU967" s="12"/>
    </row>
    <row r="968" spans="66:73" x14ac:dyDescent="0.3">
      <c r="BN968" s="6"/>
      <c r="BO968" s="6"/>
      <c r="BP968" s="6"/>
      <c r="BQ968" s="6"/>
      <c r="BR968" s="12"/>
      <c r="BS968" s="12"/>
      <c r="BT968" s="12"/>
      <c r="BU968" s="12"/>
    </row>
    <row r="969" spans="66:73" x14ac:dyDescent="0.3">
      <c r="BN969" s="6"/>
      <c r="BO969" s="6"/>
      <c r="BP969" s="6"/>
      <c r="BQ969" s="6"/>
      <c r="BR969" s="12"/>
      <c r="BS969" s="12"/>
      <c r="BT969" s="12"/>
      <c r="BU969" s="12"/>
    </row>
    <row r="970" spans="66:73" x14ac:dyDescent="0.3">
      <c r="BN970" s="6"/>
      <c r="BO970" s="6"/>
      <c r="BP970" s="6"/>
      <c r="BQ970" s="6"/>
      <c r="BR970" s="12"/>
      <c r="BS970" s="12"/>
      <c r="BT970" s="12"/>
      <c r="BU970" s="12"/>
    </row>
    <row r="971" spans="66:73" x14ac:dyDescent="0.3">
      <c r="BN971" s="6"/>
      <c r="BO971" s="6"/>
      <c r="BP971" s="6"/>
      <c r="BQ971" s="6"/>
      <c r="BR971" s="12"/>
      <c r="BS971" s="12"/>
      <c r="BT971" s="12"/>
      <c r="BU971" s="12"/>
    </row>
    <row r="972" spans="66:73" x14ac:dyDescent="0.3">
      <c r="BN972" s="6"/>
      <c r="BO972" s="6"/>
      <c r="BP972" s="6"/>
      <c r="BQ972" s="6"/>
      <c r="BR972" s="12"/>
      <c r="BS972" s="12"/>
      <c r="BT972" s="12"/>
      <c r="BU972" s="12"/>
    </row>
    <row r="973" spans="66:73" x14ac:dyDescent="0.3">
      <c r="BN973" s="6"/>
      <c r="BO973" s="6"/>
      <c r="BP973" s="6"/>
      <c r="BQ973" s="6"/>
      <c r="BR973" s="12"/>
      <c r="BS973" s="12"/>
      <c r="BT973" s="12"/>
      <c r="BU973" s="12"/>
    </row>
    <row r="974" spans="66:73" x14ac:dyDescent="0.3">
      <c r="BN974" s="6"/>
      <c r="BO974" s="6"/>
      <c r="BP974" s="6"/>
      <c r="BQ974" s="6"/>
      <c r="BR974" s="12"/>
      <c r="BS974" s="12"/>
      <c r="BT974" s="12"/>
      <c r="BU974" s="12"/>
    </row>
    <row r="975" spans="66:73" x14ac:dyDescent="0.3">
      <c r="BN975" s="6"/>
      <c r="BO975" s="6"/>
      <c r="BP975" s="6"/>
      <c r="BQ975" s="6"/>
      <c r="BR975" s="12"/>
      <c r="BS975" s="12"/>
      <c r="BT975" s="12"/>
      <c r="BU975" s="12"/>
    </row>
    <row r="976" spans="66:73" x14ac:dyDescent="0.3">
      <c r="BN976" s="6"/>
      <c r="BO976" s="6"/>
      <c r="BP976" s="6"/>
      <c r="BQ976" s="6"/>
      <c r="BR976" s="12"/>
      <c r="BS976" s="12"/>
      <c r="BT976" s="12"/>
      <c r="BU976" s="12"/>
    </row>
    <row r="977" spans="66:73" x14ac:dyDescent="0.3">
      <c r="BN977" s="6"/>
      <c r="BO977" s="6"/>
      <c r="BP977" s="6"/>
      <c r="BQ977" s="6"/>
      <c r="BR977" s="12"/>
      <c r="BS977" s="12"/>
      <c r="BT977" s="12"/>
      <c r="BU977" s="12"/>
    </row>
    <row r="978" spans="66:73" x14ac:dyDescent="0.3">
      <c r="BN978" s="6"/>
      <c r="BO978" s="6"/>
      <c r="BP978" s="6"/>
      <c r="BQ978" s="6"/>
      <c r="BR978" s="12"/>
      <c r="BS978" s="12"/>
      <c r="BT978" s="12"/>
      <c r="BU978" s="12"/>
    </row>
    <row r="979" spans="66:73" x14ac:dyDescent="0.3">
      <c r="BN979" s="6"/>
      <c r="BO979" s="6"/>
      <c r="BP979" s="6"/>
      <c r="BQ979" s="6"/>
      <c r="BR979" s="12"/>
      <c r="BS979" s="12"/>
      <c r="BT979" s="12"/>
      <c r="BU979" s="12"/>
    </row>
    <row r="980" spans="66:73" x14ac:dyDescent="0.3">
      <c r="BN980" s="6"/>
      <c r="BO980" s="6"/>
      <c r="BP980" s="6"/>
      <c r="BQ980" s="6"/>
      <c r="BR980" s="12"/>
      <c r="BS980" s="12"/>
      <c r="BT980" s="12"/>
      <c r="BU980" s="12"/>
    </row>
    <row r="981" spans="66:73" x14ac:dyDescent="0.3">
      <c r="BN981" s="6"/>
      <c r="BO981" s="6"/>
      <c r="BP981" s="6"/>
      <c r="BQ981" s="6"/>
      <c r="BR981" s="12"/>
      <c r="BS981" s="12"/>
      <c r="BT981" s="12"/>
      <c r="BU981" s="12"/>
    </row>
    <row r="982" spans="66:73" x14ac:dyDescent="0.3">
      <c r="BN982" s="6"/>
      <c r="BO982" s="6"/>
      <c r="BP982" s="6"/>
      <c r="BQ982" s="6"/>
      <c r="BR982" s="12"/>
      <c r="BS982" s="12"/>
      <c r="BT982" s="12"/>
      <c r="BU982" s="12"/>
    </row>
    <row r="983" spans="66:73" x14ac:dyDescent="0.3">
      <c r="BN983" s="6"/>
      <c r="BO983" s="6"/>
      <c r="BP983" s="6"/>
      <c r="BQ983" s="6"/>
      <c r="BR983" s="12"/>
      <c r="BS983" s="12"/>
      <c r="BT983" s="12"/>
      <c r="BU983" s="12"/>
    </row>
    <row r="984" spans="66:73" x14ac:dyDescent="0.3">
      <c r="BN984" s="6"/>
      <c r="BO984" s="6"/>
      <c r="BP984" s="6"/>
      <c r="BQ984" s="6"/>
      <c r="BR984" s="12"/>
      <c r="BS984" s="12"/>
      <c r="BT984" s="12"/>
      <c r="BU984" s="12"/>
    </row>
    <row r="985" spans="66:73" x14ac:dyDescent="0.3">
      <c r="BN985" s="6"/>
      <c r="BO985" s="6"/>
      <c r="BP985" s="6"/>
      <c r="BQ985" s="6"/>
      <c r="BR985" s="12"/>
      <c r="BS985" s="12"/>
      <c r="BT985" s="12"/>
      <c r="BU985" s="12"/>
    </row>
    <row r="986" spans="66:73" x14ac:dyDescent="0.3">
      <c r="BN986" s="6"/>
      <c r="BO986" s="6"/>
      <c r="BP986" s="6"/>
      <c r="BQ986" s="6"/>
      <c r="BR986" s="12"/>
      <c r="BS986" s="12"/>
      <c r="BT986" s="12"/>
      <c r="BU986" s="12"/>
    </row>
    <row r="987" spans="66:73" x14ac:dyDescent="0.3">
      <c r="BN987" s="6"/>
      <c r="BO987" s="6"/>
      <c r="BP987" s="6"/>
      <c r="BQ987" s="6"/>
      <c r="BR987" s="12"/>
      <c r="BS987" s="12"/>
      <c r="BT987" s="12"/>
      <c r="BU987" s="12"/>
    </row>
    <row r="988" spans="66:73" x14ac:dyDescent="0.3">
      <c r="BN988" s="6"/>
      <c r="BO988" s="6"/>
      <c r="BP988" s="6"/>
      <c r="BQ988" s="6"/>
      <c r="BR988" s="12"/>
      <c r="BS988" s="12"/>
      <c r="BT988" s="12"/>
      <c r="BU988" s="12"/>
    </row>
    <row r="989" spans="66:73" x14ac:dyDescent="0.3">
      <c r="BN989" s="6"/>
      <c r="BO989" s="6"/>
      <c r="BP989" s="6"/>
      <c r="BQ989" s="6"/>
      <c r="BR989" s="12"/>
      <c r="BS989" s="12"/>
      <c r="BT989" s="12"/>
      <c r="BU989" s="12"/>
    </row>
    <row r="990" spans="66:73" x14ac:dyDescent="0.3">
      <c r="BN990" s="6"/>
      <c r="BO990" s="6"/>
      <c r="BP990" s="6"/>
      <c r="BQ990" s="6"/>
      <c r="BR990" s="12"/>
      <c r="BS990" s="12"/>
      <c r="BT990" s="12"/>
      <c r="BU990" s="12"/>
    </row>
    <row r="991" spans="66:73" x14ac:dyDescent="0.3">
      <c r="BN991" s="6"/>
      <c r="BO991" s="6"/>
      <c r="BP991" s="6"/>
      <c r="BQ991" s="6"/>
      <c r="BR991" s="12"/>
      <c r="BS991" s="12"/>
      <c r="BT991" s="12"/>
      <c r="BU991" s="12"/>
    </row>
    <row r="992" spans="66:73" x14ac:dyDescent="0.3">
      <c r="BN992" s="6"/>
      <c r="BO992" s="6"/>
      <c r="BP992" s="6"/>
      <c r="BQ992" s="6"/>
      <c r="BR992" s="12"/>
      <c r="BS992" s="12"/>
      <c r="BT992" s="12"/>
      <c r="BU992" s="12"/>
    </row>
    <row r="993" spans="66:73" x14ac:dyDescent="0.3">
      <c r="BN993" s="6"/>
      <c r="BO993" s="6"/>
      <c r="BP993" s="6"/>
      <c r="BQ993" s="6"/>
      <c r="BR993" s="12"/>
      <c r="BS993" s="12"/>
      <c r="BT993" s="12"/>
      <c r="BU993" s="12"/>
    </row>
    <row r="994" spans="66:73" x14ac:dyDescent="0.3">
      <c r="BN994" s="6"/>
      <c r="BO994" s="6"/>
      <c r="BP994" s="6"/>
      <c r="BQ994" s="6"/>
      <c r="BR994" s="12"/>
      <c r="BS994" s="12"/>
      <c r="BT994" s="12"/>
      <c r="BU994" s="12"/>
    </row>
    <row r="995" spans="66:73" x14ac:dyDescent="0.3">
      <c r="BN995" s="6"/>
      <c r="BO995" s="6"/>
      <c r="BP995" s="6"/>
      <c r="BQ995" s="6"/>
      <c r="BR995" s="12"/>
      <c r="BS995" s="12"/>
      <c r="BT995" s="12"/>
      <c r="BU995" s="12"/>
    </row>
    <row r="996" spans="66:73" x14ac:dyDescent="0.3">
      <c r="BN996" s="6"/>
      <c r="BO996" s="6"/>
      <c r="BP996" s="6"/>
      <c r="BQ996" s="6"/>
      <c r="BR996" s="12"/>
      <c r="BS996" s="12"/>
      <c r="BT996" s="12"/>
      <c r="BU996" s="12"/>
    </row>
    <row r="997" spans="66:73" x14ac:dyDescent="0.3">
      <c r="BN997" s="6"/>
      <c r="BO997" s="6"/>
      <c r="BP997" s="6"/>
      <c r="BQ997" s="6"/>
      <c r="BR997" s="12"/>
      <c r="BS997" s="12"/>
      <c r="BT997" s="12"/>
      <c r="BU997" s="12"/>
    </row>
    <row r="998" spans="66:73" x14ac:dyDescent="0.3">
      <c r="BN998" s="6"/>
      <c r="BO998" s="6"/>
      <c r="BP998" s="6"/>
      <c r="BQ998" s="6"/>
      <c r="BR998" s="12"/>
      <c r="BS998" s="12"/>
      <c r="BT998" s="12"/>
      <c r="BU998" s="12"/>
    </row>
    <row r="999" spans="66:73" x14ac:dyDescent="0.3">
      <c r="BN999" s="6"/>
      <c r="BO999" s="6"/>
      <c r="BP999" s="6"/>
      <c r="BQ999" s="6"/>
      <c r="BR999" s="12"/>
      <c r="BS999" s="12"/>
      <c r="BT999" s="12"/>
      <c r="BU999" s="12"/>
    </row>
    <row r="1000" spans="66:73" x14ac:dyDescent="0.3">
      <c r="BN1000" s="6"/>
      <c r="BO1000" s="6"/>
      <c r="BP1000" s="6"/>
      <c r="BQ1000" s="6"/>
      <c r="BR1000" s="12"/>
      <c r="BS1000" s="12"/>
      <c r="BT1000" s="12"/>
      <c r="BU1000" s="12"/>
    </row>
    <row r="1001" spans="66:73" x14ac:dyDescent="0.3">
      <c r="BN1001" s="6"/>
      <c r="BO1001" s="6"/>
      <c r="BP1001" s="6"/>
      <c r="BQ1001" s="6"/>
      <c r="BR1001" s="12"/>
      <c r="BS1001" s="12"/>
      <c r="BT1001" s="12"/>
      <c r="BU1001" s="12"/>
    </row>
    <row r="1002" spans="66:73" x14ac:dyDescent="0.3">
      <c r="BN1002" s="6"/>
      <c r="BO1002" s="6"/>
      <c r="BP1002" s="6"/>
      <c r="BQ1002" s="6"/>
      <c r="BR1002" s="12"/>
      <c r="BS1002" s="12"/>
      <c r="BT1002" s="12"/>
      <c r="BU1002" s="12"/>
    </row>
    <row r="1003" spans="66:73" x14ac:dyDescent="0.3">
      <c r="BN1003" s="6"/>
      <c r="BO1003" s="6"/>
      <c r="BP1003" s="6"/>
      <c r="BQ1003" s="6"/>
      <c r="BR1003" s="12"/>
      <c r="BS1003" s="12"/>
      <c r="BT1003" s="12"/>
      <c r="BU1003" s="12"/>
    </row>
    <row r="1004" spans="66:73" x14ac:dyDescent="0.3">
      <c r="BN1004" s="6"/>
      <c r="BO1004" s="6"/>
      <c r="BP1004" s="6"/>
      <c r="BQ1004" s="6"/>
      <c r="BR1004" s="12"/>
      <c r="BS1004" s="12"/>
      <c r="BT1004" s="12"/>
      <c r="BU1004" s="12"/>
    </row>
    <row r="1005" spans="66:73" x14ac:dyDescent="0.3">
      <c r="BN1005" s="6"/>
      <c r="BO1005" s="6"/>
      <c r="BP1005" s="6"/>
      <c r="BQ1005" s="6"/>
      <c r="BR1005" s="12"/>
      <c r="BS1005" s="12"/>
      <c r="BT1005" s="12"/>
      <c r="BU1005" s="12"/>
    </row>
    <row r="1006" spans="66:73" x14ac:dyDescent="0.3">
      <c r="BN1006" s="6"/>
      <c r="BO1006" s="6"/>
      <c r="BP1006" s="6"/>
      <c r="BQ1006" s="6"/>
      <c r="BR1006" s="12"/>
      <c r="BS1006" s="12"/>
      <c r="BT1006" s="12"/>
      <c r="BU1006" s="12"/>
    </row>
    <row r="1007" spans="66:73" x14ac:dyDescent="0.3">
      <c r="BN1007" s="6"/>
      <c r="BO1007" s="6"/>
      <c r="BP1007" s="6"/>
      <c r="BQ1007" s="6"/>
      <c r="BR1007" s="12"/>
      <c r="BS1007" s="12"/>
      <c r="BT1007" s="12"/>
      <c r="BU1007" s="12"/>
    </row>
    <row r="1008" spans="66:73" x14ac:dyDescent="0.3">
      <c r="BN1008" s="6"/>
      <c r="BO1008" s="6"/>
      <c r="BP1008" s="6"/>
      <c r="BQ1008" s="6"/>
      <c r="BR1008" s="12"/>
      <c r="BS1008" s="12"/>
      <c r="BT1008" s="12"/>
      <c r="BU1008" s="12"/>
    </row>
    <row r="1009" spans="66:73" x14ac:dyDescent="0.3">
      <c r="BN1009" s="6"/>
      <c r="BO1009" s="6"/>
      <c r="BP1009" s="6"/>
      <c r="BQ1009" s="6"/>
      <c r="BR1009" s="12"/>
      <c r="BS1009" s="12"/>
      <c r="BT1009" s="12"/>
      <c r="BU1009" s="12"/>
    </row>
    <row r="1010" spans="66:73" x14ac:dyDescent="0.3">
      <c r="BN1010" s="6"/>
      <c r="BO1010" s="6"/>
      <c r="BP1010" s="6"/>
      <c r="BQ1010" s="6"/>
      <c r="BR1010" s="12"/>
      <c r="BS1010" s="12"/>
      <c r="BT1010" s="12"/>
      <c r="BU1010" s="12"/>
    </row>
    <row r="1011" spans="66:73" x14ac:dyDescent="0.3">
      <c r="BN1011" s="6"/>
      <c r="BO1011" s="6"/>
      <c r="BP1011" s="6"/>
      <c r="BQ1011" s="6"/>
      <c r="BR1011" s="12"/>
      <c r="BS1011" s="12"/>
      <c r="BT1011" s="12"/>
      <c r="BU1011" s="12"/>
    </row>
    <row r="1012" spans="66:73" x14ac:dyDescent="0.3">
      <c r="BN1012" s="6"/>
      <c r="BO1012" s="6"/>
      <c r="BP1012" s="6"/>
      <c r="BQ1012" s="6"/>
      <c r="BR1012" s="12"/>
      <c r="BS1012" s="12"/>
      <c r="BT1012" s="12"/>
      <c r="BU1012" s="12"/>
    </row>
    <row r="1013" spans="66:73" x14ac:dyDescent="0.3">
      <c r="BN1013" s="6"/>
      <c r="BO1013" s="6"/>
      <c r="BP1013" s="6"/>
      <c r="BQ1013" s="6"/>
      <c r="BR1013" s="12"/>
      <c r="BS1013" s="12"/>
      <c r="BT1013" s="12"/>
      <c r="BU1013" s="12"/>
    </row>
    <row r="1014" spans="66:73" x14ac:dyDescent="0.3">
      <c r="BN1014" s="6"/>
      <c r="BO1014" s="6"/>
      <c r="BP1014" s="6"/>
      <c r="BQ1014" s="6"/>
      <c r="BR1014" s="12"/>
      <c r="BS1014" s="12"/>
      <c r="BT1014" s="12"/>
      <c r="BU1014" s="12"/>
    </row>
    <row r="1015" spans="66:73" x14ac:dyDescent="0.3">
      <c r="BN1015" s="6"/>
      <c r="BO1015" s="6"/>
      <c r="BP1015" s="6"/>
      <c r="BQ1015" s="6"/>
      <c r="BR1015" s="12"/>
      <c r="BS1015" s="12"/>
      <c r="BT1015" s="12"/>
      <c r="BU1015" s="12"/>
    </row>
    <row r="1016" spans="66:73" x14ac:dyDescent="0.3">
      <c r="BN1016" s="6"/>
      <c r="BO1016" s="6"/>
      <c r="BP1016" s="6"/>
      <c r="BQ1016" s="6"/>
      <c r="BR1016" s="12"/>
      <c r="BS1016" s="12"/>
      <c r="BT1016" s="12"/>
      <c r="BU1016" s="12"/>
    </row>
    <row r="1017" spans="66:73" x14ac:dyDescent="0.3">
      <c r="BN1017" s="6"/>
      <c r="BO1017" s="6"/>
      <c r="BP1017" s="6"/>
      <c r="BQ1017" s="6"/>
      <c r="BR1017" s="12"/>
      <c r="BS1017" s="12"/>
      <c r="BT1017" s="12"/>
      <c r="BU1017" s="12"/>
    </row>
    <row r="1018" spans="66:73" x14ac:dyDescent="0.3">
      <c r="BN1018" s="6"/>
      <c r="BO1018" s="6"/>
      <c r="BP1018" s="6"/>
      <c r="BQ1018" s="6"/>
      <c r="BR1018" s="12"/>
      <c r="BS1018" s="12"/>
      <c r="BT1018" s="12"/>
      <c r="BU1018" s="12"/>
    </row>
    <row r="1019" spans="66:73" x14ac:dyDescent="0.3">
      <c r="BN1019" s="6"/>
      <c r="BO1019" s="6"/>
      <c r="BP1019" s="6"/>
      <c r="BQ1019" s="6"/>
      <c r="BR1019" s="12"/>
      <c r="BS1019" s="12"/>
      <c r="BT1019" s="12"/>
      <c r="BU1019" s="12"/>
    </row>
    <row r="1020" spans="66:73" x14ac:dyDescent="0.3">
      <c r="BN1020" s="6"/>
      <c r="BO1020" s="6"/>
      <c r="BP1020" s="6"/>
      <c r="BQ1020" s="6"/>
      <c r="BR1020" s="12"/>
      <c r="BS1020" s="12"/>
      <c r="BT1020" s="12"/>
      <c r="BU1020" s="12"/>
    </row>
    <row r="1021" spans="66:73" x14ac:dyDescent="0.3">
      <c r="BN1021" s="6"/>
      <c r="BO1021" s="6"/>
      <c r="BP1021" s="6"/>
      <c r="BQ1021" s="6"/>
      <c r="BR1021" s="12"/>
      <c r="BS1021" s="12"/>
      <c r="BT1021" s="12"/>
      <c r="BU1021" s="12"/>
    </row>
    <row r="1022" spans="66:73" x14ac:dyDescent="0.3">
      <c r="BN1022" s="6"/>
      <c r="BO1022" s="6"/>
      <c r="BP1022" s="6"/>
      <c r="BQ1022" s="6"/>
      <c r="BR1022" s="12"/>
      <c r="BS1022" s="12"/>
      <c r="BT1022" s="12"/>
      <c r="BU1022" s="12"/>
    </row>
    <row r="1023" spans="66:73" x14ac:dyDescent="0.3">
      <c r="BN1023" s="6"/>
      <c r="BO1023" s="6"/>
      <c r="BP1023" s="6"/>
      <c r="BQ1023" s="6"/>
      <c r="BR1023" s="12"/>
      <c r="BS1023" s="12"/>
      <c r="BT1023" s="12"/>
      <c r="BU1023" s="12"/>
    </row>
    <row r="1024" spans="66:73" x14ac:dyDescent="0.3">
      <c r="BN1024" s="6"/>
      <c r="BO1024" s="6"/>
      <c r="BP1024" s="6"/>
      <c r="BQ1024" s="6"/>
      <c r="BR1024" s="12"/>
      <c r="BS1024" s="12"/>
      <c r="BT1024" s="12"/>
      <c r="BU1024" s="12"/>
    </row>
    <row r="1025" spans="66:73" x14ac:dyDescent="0.3">
      <c r="BN1025" s="6"/>
      <c r="BO1025" s="6"/>
      <c r="BP1025" s="6"/>
      <c r="BQ1025" s="6"/>
      <c r="BR1025" s="12"/>
      <c r="BS1025" s="12"/>
      <c r="BT1025" s="12"/>
      <c r="BU1025" s="12"/>
    </row>
    <row r="1026" spans="66:73" x14ac:dyDescent="0.3">
      <c r="BN1026" s="6"/>
      <c r="BO1026" s="6"/>
      <c r="BP1026" s="6"/>
      <c r="BQ1026" s="6"/>
      <c r="BR1026" s="12"/>
      <c r="BS1026" s="12"/>
      <c r="BT1026" s="12"/>
      <c r="BU1026" s="12"/>
    </row>
    <row r="1027" spans="66:73" x14ac:dyDescent="0.3">
      <c r="BN1027" s="6"/>
      <c r="BO1027" s="6"/>
      <c r="BP1027" s="6"/>
      <c r="BQ1027" s="6"/>
      <c r="BR1027" s="12"/>
      <c r="BS1027" s="12"/>
      <c r="BT1027" s="12"/>
      <c r="BU1027" s="12"/>
    </row>
    <row r="1028" spans="66:73" x14ac:dyDescent="0.3">
      <c r="BN1028" s="6"/>
      <c r="BO1028" s="6"/>
      <c r="BP1028" s="6"/>
      <c r="BQ1028" s="6"/>
      <c r="BR1028" s="12"/>
      <c r="BS1028" s="12"/>
      <c r="BT1028" s="12"/>
      <c r="BU1028" s="12"/>
    </row>
    <row r="1029" spans="66:73" x14ac:dyDescent="0.3">
      <c r="BN1029" s="6"/>
      <c r="BO1029" s="6"/>
      <c r="BP1029" s="6"/>
      <c r="BQ1029" s="6"/>
      <c r="BR1029" s="12"/>
      <c r="BS1029" s="12"/>
      <c r="BT1029" s="12"/>
      <c r="BU1029" s="12"/>
    </row>
    <row r="1030" spans="66:73" x14ac:dyDescent="0.3">
      <c r="BN1030" s="6"/>
      <c r="BO1030" s="6"/>
      <c r="BP1030" s="6"/>
      <c r="BQ1030" s="6"/>
      <c r="BR1030" s="12"/>
      <c r="BS1030" s="12"/>
      <c r="BT1030" s="12"/>
      <c r="BU1030" s="12"/>
    </row>
    <row r="1031" spans="66:73" x14ac:dyDescent="0.3">
      <c r="BN1031" s="6"/>
      <c r="BO1031" s="6"/>
      <c r="BP1031" s="6"/>
      <c r="BQ1031" s="6"/>
      <c r="BR1031" s="12"/>
      <c r="BS1031" s="12"/>
      <c r="BT1031" s="12"/>
      <c r="BU1031" s="12"/>
    </row>
    <row r="1032" spans="66:73" x14ac:dyDescent="0.3">
      <c r="BN1032" s="6"/>
      <c r="BO1032" s="6"/>
      <c r="BP1032" s="6"/>
      <c r="BQ1032" s="6"/>
      <c r="BR1032" s="12"/>
      <c r="BS1032" s="12"/>
      <c r="BT1032" s="12"/>
      <c r="BU1032" s="12"/>
    </row>
    <row r="1033" spans="66:73" x14ac:dyDescent="0.3">
      <c r="BN1033" s="6"/>
      <c r="BO1033" s="6"/>
      <c r="BP1033" s="6"/>
      <c r="BQ1033" s="6"/>
      <c r="BR1033" s="12"/>
      <c r="BS1033" s="12"/>
      <c r="BT1033" s="12"/>
      <c r="BU1033" s="12"/>
    </row>
    <row r="1034" spans="66:73" x14ac:dyDescent="0.3">
      <c r="BN1034" s="6"/>
      <c r="BO1034" s="6"/>
      <c r="BP1034" s="6"/>
      <c r="BQ1034" s="6"/>
      <c r="BR1034" s="12"/>
      <c r="BS1034" s="12"/>
      <c r="BT1034" s="12"/>
      <c r="BU1034" s="12"/>
    </row>
    <row r="1035" spans="66:73" x14ac:dyDescent="0.3">
      <c r="BN1035" s="6"/>
      <c r="BO1035" s="6"/>
      <c r="BP1035" s="6"/>
      <c r="BQ1035" s="6"/>
      <c r="BR1035" s="12"/>
      <c r="BS1035" s="12"/>
      <c r="BT1035" s="12"/>
      <c r="BU1035" s="12"/>
    </row>
    <row r="1036" spans="66:73" x14ac:dyDescent="0.3">
      <c r="BN1036" s="6"/>
      <c r="BO1036" s="6"/>
      <c r="BP1036" s="6"/>
      <c r="BQ1036" s="6"/>
      <c r="BR1036" s="12"/>
      <c r="BS1036" s="12"/>
      <c r="BT1036" s="12"/>
      <c r="BU1036" s="12"/>
    </row>
    <row r="1037" spans="66:73" x14ac:dyDescent="0.3">
      <c r="BN1037" s="6"/>
      <c r="BO1037" s="6"/>
      <c r="BP1037" s="6"/>
      <c r="BQ1037" s="6"/>
      <c r="BR1037" s="12"/>
      <c r="BS1037" s="12"/>
      <c r="BT1037" s="12"/>
      <c r="BU1037" s="12"/>
    </row>
    <row r="1038" spans="66:73" x14ac:dyDescent="0.3">
      <c r="BN1038" s="6"/>
      <c r="BO1038" s="6"/>
      <c r="BP1038" s="6"/>
      <c r="BQ1038" s="6"/>
      <c r="BR1038" s="12"/>
      <c r="BS1038" s="12"/>
      <c r="BT1038" s="12"/>
      <c r="BU1038" s="12"/>
    </row>
    <row r="1039" spans="66:73" x14ac:dyDescent="0.3">
      <c r="BN1039" s="6"/>
      <c r="BO1039" s="6"/>
      <c r="BP1039" s="6"/>
      <c r="BQ1039" s="6"/>
      <c r="BR1039" s="12"/>
      <c r="BS1039" s="12"/>
      <c r="BT1039" s="12"/>
      <c r="BU1039" s="12"/>
    </row>
    <row r="1040" spans="66:73" x14ac:dyDescent="0.3">
      <c r="BN1040" s="6"/>
      <c r="BO1040" s="6"/>
      <c r="BP1040" s="6"/>
      <c r="BQ1040" s="6"/>
      <c r="BR1040" s="12"/>
      <c r="BS1040" s="12"/>
      <c r="BT1040" s="12"/>
      <c r="BU1040" s="12"/>
    </row>
    <row r="1041" spans="66:73" x14ac:dyDescent="0.3">
      <c r="BN1041" s="6"/>
      <c r="BO1041" s="6"/>
      <c r="BP1041" s="6"/>
      <c r="BQ1041" s="6"/>
      <c r="BR1041" s="12"/>
      <c r="BS1041" s="12"/>
      <c r="BT1041" s="12"/>
      <c r="BU1041" s="12"/>
    </row>
    <row r="1042" spans="66:73" x14ac:dyDescent="0.3">
      <c r="BN1042" s="6"/>
      <c r="BO1042" s="6"/>
      <c r="BP1042" s="6"/>
      <c r="BQ1042" s="6"/>
      <c r="BR1042" s="12"/>
      <c r="BS1042" s="12"/>
      <c r="BT1042" s="12"/>
      <c r="BU1042" s="12"/>
    </row>
    <row r="1043" spans="66:73" x14ac:dyDescent="0.3">
      <c r="BN1043" s="6"/>
      <c r="BO1043" s="6"/>
      <c r="BP1043" s="6"/>
      <c r="BQ1043" s="6"/>
      <c r="BR1043" s="12"/>
      <c r="BS1043" s="12"/>
      <c r="BT1043" s="12"/>
      <c r="BU1043" s="12"/>
    </row>
    <row r="1044" spans="66:73" x14ac:dyDescent="0.3">
      <c r="BN1044" s="6"/>
      <c r="BO1044" s="6"/>
      <c r="BP1044" s="6"/>
      <c r="BQ1044" s="6"/>
      <c r="BR1044" s="12"/>
      <c r="BS1044" s="12"/>
      <c r="BT1044" s="12"/>
      <c r="BU1044" s="12"/>
    </row>
    <row r="1045" spans="66:73" x14ac:dyDescent="0.3">
      <c r="BN1045" s="6"/>
      <c r="BO1045" s="6"/>
      <c r="BP1045" s="6"/>
      <c r="BQ1045" s="6"/>
      <c r="BR1045" s="12"/>
      <c r="BS1045" s="12"/>
      <c r="BT1045" s="12"/>
      <c r="BU1045" s="12"/>
    </row>
    <row r="1046" spans="66:73" x14ac:dyDescent="0.3">
      <c r="BN1046" s="6"/>
      <c r="BO1046" s="6"/>
      <c r="BP1046" s="6"/>
      <c r="BQ1046" s="6"/>
      <c r="BR1046" s="12"/>
      <c r="BS1046" s="12"/>
      <c r="BT1046" s="12"/>
      <c r="BU1046" s="12"/>
    </row>
    <row r="1047" spans="66:73" x14ac:dyDescent="0.3">
      <c r="BN1047" s="6"/>
      <c r="BO1047" s="6"/>
      <c r="BP1047" s="6"/>
      <c r="BQ1047" s="6"/>
      <c r="BR1047" s="12"/>
      <c r="BS1047" s="12"/>
      <c r="BT1047" s="12"/>
      <c r="BU1047" s="12"/>
    </row>
    <row r="1048" spans="66:73" x14ac:dyDescent="0.3">
      <c r="BN1048" s="6"/>
      <c r="BO1048" s="6"/>
      <c r="BP1048" s="6"/>
      <c r="BQ1048" s="6"/>
      <c r="BR1048" s="12"/>
      <c r="BS1048" s="12"/>
      <c r="BT1048" s="12"/>
      <c r="BU1048" s="12"/>
    </row>
    <row r="1049" spans="66:73" x14ac:dyDescent="0.3">
      <c r="BN1049" s="6"/>
      <c r="BO1049" s="6"/>
      <c r="BP1049" s="6"/>
      <c r="BQ1049" s="6"/>
      <c r="BR1049" s="12"/>
      <c r="BS1049" s="12"/>
      <c r="BT1049" s="12"/>
      <c r="BU1049" s="12"/>
    </row>
    <row r="1050" spans="66:73" x14ac:dyDescent="0.3">
      <c r="BN1050" s="6"/>
      <c r="BO1050" s="6"/>
      <c r="BP1050" s="6"/>
      <c r="BQ1050" s="6"/>
      <c r="BR1050" s="12"/>
      <c r="BS1050" s="12"/>
      <c r="BT1050" s="12"/>
      <c r="BU1050" s="12"/>
    </row>
    <row r="1051" spans="66:73" x14ac:dyDescent="0.3">
      <c r="BN1051" s="6"/>
      <c r="BO1051" s="6"/>
      <c r="BP1051" s="6"/>
      <c r="BQ1051" s="6"/>
      <c r="BR1051" s="12"/>
      <c r="BS1051" s="12"/>
      <c r="BT1051" s="12"/>
      <c r="BU1051" s="12"/>
    </row>
    <row r="1052" spans="66:73" x14ac:dyDescent="0.3">
      <c r="BN1052" s="6"/>
      <c r="BO1052" s="6"/>
      <c r="BP1052" s="6"/>
      <c r="BQ1052" s="6"/>
      <c r="BR1052" s="12"/>
      <c r="BS1052" s="12"/>
      <c r="BT1052" s="12"/>
      <c r="BU1052" s="12"/>
    </row>
    <row r="1053" spans="66:73" x14ac:dyDescent="0.3">
      <c r="BN1053" s="6"/>
      <c r="BO1053" s="6"/>
      <c r="BP1053" s="6"/>
      <c r="BQ1053" s="6"/>
      <c r="BR1053" s="12"/>
      <c r="BS1053" s="12"/>
      <c r="BT1053" s="12"/>
      <c r="BU1053" s="12"/>
    </row>
    <row r="1054" spans="66:73" x14ac:dyDescent="0.3">
      <c r="BN1054" s="6"/>
      <c r="BO1054" s="6"/>
      <c r="BP1054" s="6"/>
      <c r="BQ1054" s="6"/>
      <c r="BR1054" s="12"/>
      <c r="BS1054" s="12"/>
      <c r="BT1054" s="12"/>
      <c r="BU1054" s="12"/>
    </row>
    <row r="1055" spans="66:73" x14ac:dyDescent="0.3">
      <c r="BN1055" s="6"/>
      <c r="BO1055" s="6"/>
      <c r="BP1055" s="6"/>
      <c r="BQ1055" s="6"/>
      <c r="BR1055" s="12"/>
      <c r="BS1055" s="12"/>
      <c r="BT1055" s="12"/>
      <c r="BU1055" s="12"/>
    </row>
    <row r="1056" spans="66:73" x14ac:dyDescent="0.3">
      <c r="BN1056" s="6"/>
      <c r="BO1056" s="6"/>
      <c r="BP1056" s="6"/>
      <c r="BQ1056" s="6"/>
      <c r="BR1056" s="12"/>
      <c r="BS1056" s="12"/>
      <c r="BT1056" s="12"/>
      <c r="BU1056" s="12"/>
    </row>
    <row r="1057" spans="66:73" x14ac:dyDescent="0.3">
      <c r="BN1057" s="6"/>
      <c r="BO1057" s="6"/>
      <c r="BP1057" s="6"/>
      <c r="BQ1057" s="6"/>
      <c r="BR1057" s="12"/>
      <c r="BS1057" s="12"/>
      <c r="BT1057" s="12"/>
      <c r="BU1057" s="12"/>
    </row>
    <row r="1058" spans="66:73" x14ac:dyDescent="0.3">
      <c r="BN1058" s="6"/>
      <c r="BO1058" s="6"/>
      <c r="BP1058" s="6"/>
      <c r="BQ1058" s="6"/>
      <c r="BR1058" s="12"/>
      <c r="BS1058" s="12"/>
      <c r="BT1058" s="12"/>
      <c r="BU1058" s="12"/>
    </row>
    <row r="1059" spans="66:73" x14ac:dyDescent="0.3">
      <c r="BN1059" s="6"/>
      <c r="BO1059" s="6"/>
      <c r="BP1059" s="6"/>
      <c r="BQ1059" s="6"/>
      <c r="BR1059" s="12"/>
      <c r="BS1059" s="12"/>
      <c r="BT1059" s="12"/>
      <c r="BU1059" s="12"/>
    </row>
    <row r="1060" spans="66:73" x14ac:dyDescent="0.3">
      <c r="BN1060" s="6"/>
      <c r="BO1060" s="6"/>
      <c r="BP1060" s="6"/>
      <c r="BQ1060" s="6"/>
      <c r="BR1060" s="12"/>
      <c r="BS1060" s="12"/>
      <c r="BT1060" s="12"/>
      <c r="BU1060" s="12"/>
    </row>
    <row r="1061" spans="66:73" x14ac:dyDescent="0.3">
      <c r="BN1061" s="6"/>
      <c r="BO1061" s="6"/>
      <c r="BP1061" s="6"/>
      <c r="BQ1061" s="6"/>
      <c r="BR1061" s="12"/>
      <c r="BS1061" s="12"/>
      <c r="BT1061" s="12"/>
      <c r="BU1061" s="12"/>
    </row>
    <row r="1062" spans="66:73" x14ac:dyDescent="0.3">
      <c r="BN1062" s="6"/>
      <c r="BO1062" s="6"/>
      <c r="BP1062" s="6"/>
      <c r="BQ1062" s="6"/>
      <c r="BR1062" s="12"/>
      <c r="BS1062" s="12"/>
      <c r="BT1062" s="12"/>
      <c r="BU1062" s="12"/>
    </row>
    <row r="1063" spans="66:73" x14ac:dyDescent="0.3">
      <c r="BN1063" s="6"/>
      <c r="BO1063" s="6"/>
      <c r="BP1063" s="6"/>
      <c r="BQ1063" s="6"/>
      <c r="BR1063" s="12"/>
      <c r="BS1063" s="12"/>
      <c r="BT1063" s="12"/>
      <c r="BU1063" s="12"/>
    </row>
    <row r="1064" spans="66:73" x14ac:dyDescent="0.3">
      <c r="BN1064" s="6"/>
      <c r="BO1064" s="6"/>
      <c r="BP1064" s="6"/>
      <c r="BQ1064" s="6"/>
      <c r="BR1064" s="12"/>
      <c r="BS1064" s="12"/>
      <c r="BT1064" s="12"/>
      <c r="BU1064" s="12"/>
    </row>
    <row r="1065" spans="66:73" x14ac:dyDescent="0.3">
      <c r="BN1065" s="6"/>
      <c r="BO1065" s="6"/>
      <c r="BP1065" s="6"/>
      <c r="BQ1065" s="6"/>
      <c r="BR1065" s="12"/>
      <c r="BS1065" s="12"/>
      <c r="BT1065" s="12"/>
      <c r="BU1065" s="12"/>
    </row>
    <row r="1066" spans="66:73" x14ac:dyDescent="0.3">
      <c r="BN1066" s="6"/>
      <c r="BO1066" s="6"/>
      <c r="BP1066" s="6"/>
      <c r="BQ1066" s="6"/>
      <c r="BR1066" s="12"/>
      <c r="BS1066" s="12"/>
      <c r="BT1066" s="12"/>
      <c r="BU1066" s="12"/>
    </row>
    <row r="1067" spans="66:73" x14ac:dyDescent="0.3">
      <c r="BN1067" s="6"/>
      <c r="BO1067" s="6"/>
      <c r="BP1067" s="6"/>
      <c r="BQ1067" s="6"/>
      <c r="BR1067" s="12"/>
      <c r="BS1067" s="12"/>
      <c r="BT1067" s="12"/>
      <c r="BU1067" s="12"/>
    </row>
    <row r="1068" spans="66:73" x14ac:dyDescent="0.3">
      <c r="BN1068" s="6"/>
      <c r="BO1068" s="6"/>
      <c r="BP1068" s="6"/>
      <c r="BQ1068" s="6"/>
      <c r="BR1068" s="12"/>
      <c r="BS1068" s="12"/>
      <c r="BT1068" s="12"/>
      <c r="BU1068" s="12"/>
    </row>
    <row r="1069" spans="66:73" x14ac:dyDescent="0.3">
      <c r="BN1069" s="6"/>
      <c r="BO1069" s="6"/>
      <c r="BP1069" s="6"/>
      <c r="BQ1069" s="6"/>
      <c r="BR1069" s="12"/>
      <c r="BS1069" s="12"/>
      <c r="BT1069" s="12"/>
      <c r="BU1069" s="12"/>
    </row>
    <row r="1070" spans="66:73" x14ac:dyDescent="0.3">
      <c r="BN1070" s="6"/>
      <c r="BO1070" s="6"/>
      <c r="BP1070" s="6"/>
      <c r="BQ1070" s="6"/>
      <c r="BR1070" s="12"/>
      <c r="BS1070" s="12"/>
      <c r="BT1070" s="12"/>
      <c r="BU1070" s="12"/>
    </row>
    <row r="1071" spans="66:73" x14ac:dyDescent="0.3">
      <c r="BN1071" s="6"/>
      <c r="BO1071" s="6"/>
      <c r="BP1071" s="6"/>
      <c r="BQ1071" s="6"/>
      <c r="BR1071" s="12"/>
      <c r="BS1071" s="12"/>
      <c r="BT1071" s="12"/>
      <c r="BU1071" s="12"/>
    </row>
    <row r="1072" spans="66:73" x14ac:dyDescent="0.3">
      <c r="BN1072" s="6"/>
      <c r="BO1072" s="6"/>
      <c r="BP1072" s="6"/>
      <c r="BQ1072" s="6"/>
      <c r="BR1072" s="12"/>
      <c r="BS1072" s="12"/>
      <c r="BT1072" s="12"/>
      <c r="BU1072" s="12"/>
    </row>
    <row r="1073" spans="66:73" x14ac:dyDescent="0.3">
      <c r="BN1073" s="6"/>
      <c r="BO1073" s="6"/>
      <c r="BP1073" s="6"/>
      <c r="BQ1073" s="6"/>
      <c r="BR1073" s="12"/>
      <c r="BS1073" s="12"/>
      <c r="BT1073" s="12"/>
      <c r="BU1073" s="12"/>
    </row>
    <row r="1074" spans="66:73" x14ac:dyDescent="0.3">
      <c r="BN1074" s="6"/>
      <c r="BO1074" s="6"/>
      <c r="BP1074" s="6"/>
      <c r="BQ1074" s="6"/>
      <c r="BR1074" s="12"/>
      <c r="BS1074" s="12"/>
      <c r="BT1074" s="12"/>
      <c r="BU1074" s="12"/>
    </row>
    <row r="1075" spans="66:73" x14ac:dyDescent="0.3">
      <c r="BN1075" s="6"/>
      <c r="BO1075" s="6"/>
      <c r="BP1075" s="6"/>
      <c r="BQ1075" s="6"/>
      <c r="BR1075" s="12"/>
      <c r="BS1075" s="12"/>
      <c r="BT1075" s="12"/>
      <c r="BU1075" s="12"/>
    </row>
    <row r="1076" spans="66:73" x14ac:dyDescent="0.3">
      <c r="BN1076" s="6"/>
      <c r="BO1076" s="6"/>
      <c r="BP1076" s="6"/>
      <c r="BQ1076" s="6"/>
      <c r="BR1076" s="12"/>
      <c r="BS1076" s="12"/>
      <c r="BT1076" s="12"/>
      <c r="BU1076" s="12"/>
    </row>
    <row r="1077" spans="66:73" x14ac:dyDescent="0.3">
      <c r="BN1077" s="6"/>
      <c r="BO1077" s="6"/>
      <c r="BP1077" s="6"/>
      <c r="BQ1077" s="6"/>
      <c r="BR1077" s="12"/>
      <c r="BS1077" s="12"/>
      <c r="BT1077" s="12"/>
      <c r="BU1077" s="12"/>
    </row>
    <row r="1078" spans="66:73" x14ac:dyDescent="0.3">
      <c r="BN1078" s="6"/>
      <c r="BO1078" s="6"/>
      <c r="BP1078" s="6"/>
      <c r="BQ1078" s="6"/>
      <c r="BR1078" s="12"/>
      <c r="BS1078" s="12"/>
      <c r="BT1078" s="12"/>
      <c r="BU1078" s="12"/>
    </row>
    <row r="1079" spans="66:73" x14ac:dyDescent="0.3">
      <c r="BN1079" s="6"/>
      <c r="BO1079" s="6"/>
      <c r="BP1079" s="6"/>
      <c r="BQ1079" s="6"/>
      <c r="BR1079" s="12"/>
      <c r="BS1079" s="12"/>
      <c r="BT1079" s="12"/>
      <c r="BU1079" s="12"/>
    </row>
    <row r="1080" spans="66:73" x14ac:dyDescent="0.3">
      <c r="BN1080" s="6"/>
      <c r="BO1080" s="6"/>
      <c r="BP1080" s="6"/>
      <c r="BQ1080" s="6"/>
      <c r="BR1080" s="12"/>
      <c r="BS1080" s="12"/>
      <c r="BT1080" s="12"/>
      <c r="BU1080" s="12"/>
    </row>
    <row r="1081" spans="66:73" x14ac:dyDescent="0.3">
      <c r="BN1081" s="6"/>
      <c r="BO1081" s="6"/>
      <c r="BP1081" s="6"/>
      <c r="BQ1081" s="6"/>
      <c r="BR1081" s="12"/>
      <c r="BS1081" s="12"/>
      <c r="BT1081" s="12"/>
      <c r="BU1081" s="12"/>
    </row>
    <row r="1082" spans="66:73" x14ac:dyDescent="0.3">
      <c r="BN1082" s="6"/>
      <c r="BO1082" s="6"/>
      <c r="BP1082" s="6"/>
      <c r="BQ1082" s="6"/>
      <c r="BR1082" s="12"/>
      <c r="BS1082" s="12"/>
      <c r="BT1082" s="12"/>
      <c r="BU1082" s="12"/>
    </row>
    <row r="1083" spans="66:73" x14ac:dyDescent="0.3">
      <c r="BN1083" s="6"/>
      <c r="BO1083" s="6"/>
      <c r="BP1083" s="6"/>
      <c r="BQ1083" s="6"/>
      <c r="BR1083" s="12"/>
      <c r="BS1083" s="12"/>
      <c r="BT1083" s="12"/>
      <c r="BU1083" s="12"/>
    </row>
    <row r="1084" spans="66:73" x14ac:dyDescent="0.3">
      <c r="BN1084" s="6"/>
      <c r="BO1084" s="6"/>
      <c r="BP1084" s="6"/>
      <c r="BQ1084" s="6"/>
      <c r="BR1084" s="12"/>
      <c r="BS1084" s="12"/>
      <c r="BT1084" s="12"/>
      <c r="BU1084" s="12"/>
    </row>
    <row r="1085" spans="66:73" x14ac:dyDescent="0.3">
      <c r="BN1085" s="6"/>
      <c r="BO1085" s="6"/>
      <c r="BP1085" s="6"/>
      <c r="BQ1085" s="6"/>
      <c r="BR1085" s="12"/>
      <c r="BS1085" s="12"/>
      <c r="BT1085" s="12"/>
      <c r="BU1085" s="12"/>
    </row>
    <row r="1086" spans="66:73" x14ac:dyDescent="0.3">
      <c r="BN1086" s="6"/>
      <c r="BO1086" s="6"/>
      <c r="BP1086" s="6"/>
      <c r="BQ1086" s="6"/>
      <c r="BR1086" s="12"/>
      <c r="BS1086" s="12"/>
      <c r="BT1086" s="12"/>
      <c r="BU1086" s="12"/>
    </row>
    <row r="1087" spans="66:73" x14ac:dyDescent="0.3">
      <c r="BN1087" s="6"/>
      <c r="BO1087" s="6"/>
      <c r="BP1087" s="6"/>
      <c r="BQ1087" s="6"/>
      <c r="BR1087" s="12"/>
      <c r="BS1087" s="12"/>
      <c r="BT1087" s="12"/>
      <c r="BU1087" s="12"/>
    </row>
    <row r="1088" spans="66:73" x14ac:dyDescent="0.3">
      <c r="BN1088" s="6"/>
      <c r="BO1088" s="6"/>
      <c r="BP1088" s="6"/>
      <c r="BQ1088" s="6"/>
      <c r="BR1088" s="12"/>
      <c r="BS1088" s="12"/>
      <c r="BT1088" s="12"/>
      <c r="BU1088" s="12"/>
    </row>
    <row r="1089" spans="66:73" x14ac:dyDescent="0.3">
      <c r="BN1089" s="6"/>
      <c r="BO1089" s="6"/>
      <c r="BP1089" s="6"/>
      <c r="BQ1089" s="6"/>
      <c r="BR1089" s="12"/>
      <c r="BS1089" s="12"/>
      <c r="BT1089" s="12"/>
      <c r="BU1089" s="12"/>
    </row>
    <row r="1090" spans="66:73" x14ac:dyDescent="0.3">
      <c r="BN1090" s="6"/>
      <c r="BO1090" s="6"/>
      <c r="BP1090" s="6"/>
      <c r="BQ1090" s="6"/>
      <c r="BR1090" s="12"/>
      <c r="BS1090" s="12"/>
      <c r="BT1090" s="12"/>
      <c r="BU1090" s="12"/>
    </row>
    <row r="1091" spans="66:73" x14ac:dyDescent="0.3">
      <c r="BN1091" s="6"/>
      <c r="BO1091" s="6"/>
      <c r="BP1091" s="6"/>
      <c r="BQ1091" s="6"/>
      <c r="BR1091" s="12"/>
      <c r="BS1091" s="12"/>
      <c r="BT1091" s="12"/>
      <c r="BU1091" s="12"/>
    </row>
    <row r="1092" spans="66:73" x14ac:dyDescent="0.3">
      <c r="BN1092" s="6"/>
      <c r="BO1092" s="6"/>
      <c r="BP1092" s="6"/>
      <c r="BQ1092" s="6"/>
      <c r="BR1092" s="12"/>
      <c r="BS1092" s="12"/>
      <c r="BT1092" s="12"/>
      <c r="BU1092" s="12"/>
    </row>
    <row r="1093" spans="66:73" x14ac:dyDescent="0.3">
      <c r="BN1093" s="6"/>
      <c r="BO1093" s="6"/>
      <c r="BP1093" s="6"/>
      <c r="BQ1093" s="6"/>
      <c r="BR1093" s="12"/>
      <c r="BS1093" s="12"/>
      <c r="BT1093" s="12"/>
      <c r="BU1093" s="12"/>
    </row>
    <row r="1094" spans="66:73" x14ac:dyDescent="0.3">
      <c r="BN1094" s="6"/>
      <c r="BO1094" s="6"/>
      <c r="BP1094" s="6"/>
      <c r="BQ1094" s="6"/>
      <c r="BR1094" s="12"/>
      <c r="BS1094" s="12"/>
      <c r="BT1094" s="12"/>
      <c r="BU1094" s="12"/>
    </row>
    <row r="1095" spans="66:73" x14ac:dyDescent="0.3">
      <c r="BN1095" s="6"/>
      <c r="BO1095" s="6"/>
      <c r="BP1095" s="6"/>
      <c r="BQ1095" s="6"/>
      <c r="BR1095" s="12"/>
      <c r="BS1095" s="12"/>
      <c r="BT1095" s="12"/>
      <c r="BU1095" s="12"/>
    </row>
    <row r="1096" spans="66:73" x14ac:dyDescent="0.3">
      <c r="BN1096" s="6"/>
      <c r="BO1096" s="6"/>
      <c r="BP1096" s="6"/>
      <c r="BQ1096" s="6"/>
      <c r="BR1096" s="12"/>
      <c r="BS1096" s="12"/>
      <c r="BT1096" s="12"/>
      <c r="BU1096" s="12"/>
    </row>
    <row r="1097" spans="66:73" x14ac:dyDescent="0.3">
      <c r="BN1097" s="6"/>
      <c r="BO1097" s="6"/>
      <c r="BP1097" s="6"/>
      <c r="BQ1097" s="6"/>
      <c r="BR1097" s="12"/>
      <c r="BS1097" s="12"/>
      <c r="BT1097" s="12"/>
      <c r="BU1097" s="12"/>
    </row>
    <row r="1098" spans="66:73" x14ac:dyDescent="0.3">
      <c r="BN1098" s="6"/>
      <c r="BO1098" s="6"/>
      <c r="BP1098" s="6"/>
      <c r="BQ1098" s="6"/>
      <c r="BR1098" s="12"/>
      <c r="BS1098" s="12"/>
      <c r="BT1098" s="12"/>
      <c r="BU1098" s="12"/>
    </row>
    <row r="1099" spans="66:73" x14ac:dyDescent="0.3">
      <c r="BN1099" s="6"/>
      <c r="BO1099" s="6"/>
      <c r="BP1099" s="6"/>
      <c r="BQ1099" s="6"/>
      <c r="BR1099" s="12"/>
      <c r="BS1099" s="12"/>
      <c r="BT1099" s="12"/>
      <c r="BU1099" s="12"/>
    </row>
    <row r="1100" spans="66:73" x14ac:dyDescent="0.3">
      <c r="BN1100" s="6"/>
      <c r="BO1100" s="6"/>
      <c r="BP1100" s="6"/>
      <c r="BQ1100" s="6"/>
      <c r="BR1100" s="12"/>
      <c r="BS1100" s="12"/>
      <c r="BT1100" s="12"/>
      <c r="BU1100" s="12"/>
    </row>
    <row r="1101" spans="66:73" x14ac:dyDescent="0.3">
      <c r="BN1101" s="6"/>
      <c r="BO1101" s="6"/>
      <c r="BP1101" s="6"/>
      <c r="BQ1101" s="6"/>
      <c r="BR1101" s="12"/>
      <c r="BS1101" s="12"/>
      <c r="BT1101" s="12"/>
      <c r="BU1101" s="12"/>
    </row>
    <row r="1102" spans="66:73" x14ac:dyDescent="0.3">
      <c r="BN1102" s="6"/>
      <c r="BO1102" s="6"/>
      <c r="BP1102" s="6"/>
      <c r="BQ1102" s="6"/>
      <c r="BR1102" s="12"/>
      <c r="BS1102" s="12"/>
      <c r="BT1102" s="12"/>
      <c r="BU1102" s="12"/>
    </row>
    <row r="1103" spans="66:73" x14ac:dyDescent="0.3">
      <c r="BN1103" s="6"/>
      <c r="BO1103" s="6"/>
      <c r="BP1103" s="6"/>
      <c r="BQ1103" s="6"/>
      <c r="BR1103" s="12"/>
      <c r="BS1103" s="12"/>
      <c r="BT1103" s="12"/>
      <c r="BU1103" s="12"/>
    </row>
    <row r="1104" spans="66:73" x14ac:dyDescent="0.3">
      <c r="BN1104" s="6"/>
      <c r="BO1104" s="6"/>
      <c r="BP1104" s="6"/>
      <c r="BQ1104" s="6"/>
      <c r="BR1104" s="12"/>
      <c r="BS1104" s="12"/>
      <c r="BT1104" s="12"/>
      <c r="BU1104" s="12"/>
    </row>
    <row r="1105" spans="66:73" x14ac:dyDescent="0.3">
      <c r="BN1105" s="6"/>
      <c r="BO1105" s="6"/>
      <c r="BP1105" s="6"/>
      <c r="BQ1105" s="6"/>
      <c r="BR1105" s="12"/>
      <c r="BS1105" s="12"/>
      <c r="BT1105" s="12"/>
      <c r="BU1105" s="12"/>
    </row>
    <row r="1106" spans="66:73" x14ac:dyDescent="0.3">
      <c r="BN1106" s="6"/>
      <c r="BO1106" s="6"/>
      <c r="BP1106" s="6"/>
      <c r="BQ1106" s="6"/>
      <c r="BR1106" s="12"/>
      <c r="BS1106" s="12"/>
      <c r="BT1106" s="12"/>
      <c r="BU1106" s="12"/>
    </row>
    <row r="1107" spans="66:73" x14ac:dyDescent="0.3">
      <c r="BN1107" s="6"/>
      <c r="BO1107" s="6"/>
      <c r="BP1107" s="6"/>
      <c r="BQ1107" s="6"/>
      <c r="BR1107" s="12"/>
      <c r="BS1107" s="12"/>
      <c r="BT1107" s="12"/>
      <c r="BU1107" s="12"/>
    </row>
    <row r="1108" spans="66:73" x14ac:dyDescent="0.3">
      <c r="BN1108" s="6"/>
      <c r="BO1108" s="6"/>
      <c r="BP1108" s="6"/>
      <c r="BQ1108" s="6"/>
      <c r="BR1108" s="12"/>
      <c r="BS1108" s="12"/>
      <c r="BT1108" s="12"/>
      <c r="BU1108" s="12"/>
    </row>
    <row r="1109" spans="66:73" x14ac:dyDescent="0.3">
      <c r="BN1109" s="6"/>
      <c r="BO1109" s="6"/>
      <c r="BP1109" s="6"/>
      <c r="BQ1109" s="6"/>
      <c r="BR1109" s="12"/>
      <c r="BS1109" s="12"/>
      <c r="BT1109" s="12"/>
      <c r="BU1109" s="12"/>
    </row>
    <row r="1110" spans="66:73" x14ac:dyDescent="0.3">
      <c r="BN1110" s="6"/>
      <c r="BO1110" s="6"/>
      <c r="BP1110" s="6"/>
      <c r="BQ1110" s="6"/>
      <c r="BR1110" s="12"/>
      <c r="BS1110" s="12"/>
      <c r="BT1110" s="12"/>
      <c r="BU1110" s="12"/>
    </row>
    <row r="1111" spans="66:73" x14ac:dyDescent="0.3">
      <c r="BN1111" s="6"/>
      <c r="BO1111" s="6"/>
      <c r="BP1111" s="6"/>
      <c r="BQ1111" s="6"/>
      <c r="BR1111" s="12"/>
      <c r="BS1111" s="12"/>
      <c r="BT1111" s="12"/>
      <c r="BU1111" s="12"/>
    </row>
    <row r="1112" spans="66:73" x14ac:dyDescent="0.3">
      <c r="BN1112" s="6"/>
      <c r="BO1112" s="6"/>
      <c r="BP1112" s="6"/>
      <c r="BQ1112" s="6"/>
      <c r="BR1112" s="12"/>
      <c r="BS1112" s="12"/>
      <c r="BT1112" s="12"/>
      <c r="BU1112" s="12"/>
    </row>
    <row r="1113" spans="66:73" x14ac:dyDescent="0.3">
      <c r="BN1113" s="6"/>
      <c r="BO1113" s="6"/>
      <c r="BP1113" s="6"/>
      <c r="BQ1113" s="6"/>
      <c r="BR1113" s="12"/>
      <c r="BS1113" s="12"/>
      <c r="BT1113" s="12"/>
      <c r="BU1113" s="12"/>
    </row>
    <row r="1114" spans="66:73" x14ac:dyDescent="0.3">
      <c r="BN1114" s="6"/>
      <c r="BO1114" s="6"/>
      <c r="BP1114" s="6"/>
      <c r="BQ1114" s="6"/>
      <c r="BR1114" s="12"/>
      <c r="BS1114" s="12"/>
      <c r="BT1114" s="12"/>
      <c r="BU1114" s="12"/>
    </row>
    <row r="1115" spans="66:73" x14ac:dyDescent="0.3">
      <c r="BN1115" s="6"/>
      <c r="BO1115" s="6"/>
      <c r="BP1115" s="6"/>
      <c r="BQ1115" s="6"/>
      <c r="BR1115" s="12"/>
      <c r="BS1115" s="12"/>
      <c r="BT1115" s="12"/>
      <c r="BU1115" s="12"/>
    </row>
    <row r="1116" spans="66:73" x14ac:dyDescent="0.3">
      <c r="BN1116" s="6"/>
      <c r="BO1116" s="6"/>
      <c r="BP1116" s="6"/>
      <c r="BQ1116" s="6"/>
      <c r="BR1116" s="12"/>
      <c r="BS1116" s="12"/>
      <c r="BT1116" s="12"/>
      <c r="BU1116" s="12"/>
    </row>
    <row r="1117" spans="66:73" x14ac:dyDescent="0.3">
      <c r="BN1117" s="6"/>
      <c r="BO1117" s="6"/>
      <c r="BP1117" s="6"/>
      <c r="BQ1117" s="6"/>
      <c r="BR1117" s="12"/>
      <c r="BS1117" s="12"/>
      <c r="BT1117" s="12"/>
      <c r="BU1117" s="12"/>
    </row>
    <row r="1118" spans="66:73" x14ac:dyDescent="0.3">
      <c r="BN1118" s="6"/>
      <c r="BO1118" s="6"/>
      <c r="BP1118" s="6"/>
      <c r="BQ1118" s="6"/>
      <c r="BR1118" s="12"/>
      <c r="BS1118" s="12"/>
      <c r="BT1118" s="12"/>
      <c r="BU1118" s="12"/>
    </row>
    <row r="1119" spans="66:73" x14ac:dyDescent="0.3">
      <c r="BN1119" s="6"/>
      <c r="BO1119" s="6"/>
      <c r="BP1119" s="6"/>
      <c r="BQ1119" s="6"/>
      <c r="BR1119" s="12"/>
      <c r="BS1119" s="12"/>
      <c r="BT1119" s="12"/>
      <c r="BU1119" s="12"/>
    </row>
    <row r="1120" spans="66:73" x14ac:dyDescent="0.3">
      <c r="BN1120" s="6"/>
      <c r="BO1120" s="6"/>
      <c r="BP1120" s="6"/>
      <c r="BQ1120" s="6"/>
      <c r="BR1120" s="12"/>
      <c r="BS1120" s="12"/>
      <c r="BT1120" s="12"/>
      <c r="BU1120" s="12"/>
    </row>
    <row r="1121" spans="66:73" x14ac:dyDescent="0.3">
      <c r="BN1121" s="6"/>
      <c r="BO1121" s="6"/>
      <c r="BP1121" s="6"/>
      <c r="BQ1121" s="6"/>
      <c r="BR1121" s="12"/>
      <c r="BS1121" s="12"/>
      <c r="BT1121" s="12"/>
      <c r="BU1121" s="12"/>
    </row>
    <row r="1122" spans="66:73" x14ac:dyDescent="0.3">
      <c r="BN1122" s="6"/>
      <c r="BO1122" s="6"/>
      <c r="BP1122" s="6"/>
      <c r="BQ1122" s="6"/>
      <c r="BR1122" s="12"/>
      <c r="BS1122" s="12"/>
      <c r="BT1122" s="12"/>
      <c r="BU1122" s="12"/>
    </row>
    <row r="1123" spans="66:73" x14ac:dyDescent="0.3">
      <c r="BN1123" s="6"/>
      <c r="BO1123" s="6"/>
      <c r="BP1123" s="6"/>
      <c r="BQ1123" s="6"/>
      <c r="BR1123" s="12"/>
      <c r="BS1123" s="12"/>
      <c r="BT1123" s="12"/>
      <c r="BU1123" s="12"/>
    </row>
    <row r="1124" spans="66:73" x14ac:dyDescent="0.3">
      <c r="BN1124" s="6"/>
      <c r="BO1124" s="6"/>
      <c r="BP1124" s="6"/>
      <c r="BQ1124" s="6"/>
      <c r="BR1124" s="12"/>
      <c r="BS1124" s="12"/>
      <c r="BT1124" s="12"/>
      <c r="BU1124" s="12"/>
    </row>
    <row r="1125" spans="66:73" x14ac:dyDescent="0.3">
      <c r="BN1125" s="6"/>
      <c r="BO1125" s="6"/>
      <c r="BP1125" s="6"/>
      <c r="BQ1125" s="6"/>
      <c r="BR1125" s="12"/>
      <c r="BS1125" s="12"/>
      <c r="BT1125" s="12"/>
      <c r="BU1125" s="12"/>
    </row>
    <row r="1126" spans="66:73" x14ac:dyDescent="0.3">
      <c r="BN1126" s="6"/>
      <c r="BO1126" s="6"/>
      <c r="BP1126" s="6"/>
      <c r="BQ1126" s="6"/>
      <c r="BR1126" s="12"/>
      <c r="BS1126" s="12"/>
      <c r="BT1126" s="12"/>
      <c r="BU1126" s="12"/>
    </row>
    <row r="1127" spans="66:73" x14ac:dyDescent="0.3">
      <c r="BN1127" s="6"/>
      <c r="BO1127" s="6"/>
      <c r="BP1127" s="6"/>
      <c r="BQ1127" s="6"/>
      <c r="BR1127" s="12"/>
      <c r="BS1127" s="12"/>
      <c r="BT1127" s="12"/>
      <c r="BU1127" s="12"/>
    </row>
    <row r="1128" spans="66:73" x14ac:dyDescent="0.3">
      <c r="BN1128" s="6"/>
      <c r="BO1128" s="6"/>
      <c r="BP1128" s="6"/>
      <c r="BQ1128" s="6"/>
      <c r="BR1128" s="12"/>
      <c r="BS1128" s="12"/>
      <c r="BT1128" s="12"/>
      <c r="BU1128" s="12"/>
    </row>
    <row r="1129" spans="66:73" x14ac:dyDescent="0.3">
      <c r="BN1129" s="6"/>
      <c r="BO1129" s="6"/>
      <c r="BP1129" s="6"/>
      <c r="BQ1129" s="6"/>
      <c r="BR1129" s="12"/>
      <c r="BS1129" s="12"/>
      <c r="BT1129" s="12"/>
      <c r="BU1129" s="12"/>
    </row>
    <row r="1130" spans="66:73" x14ac:dyDescent="0.3">
      <c r="BN1130" s="6"/>
      <c r="BO1130" s="6"/>
      <c r="BP1130" s="6"/>
      <c r="BQ1130" s="6"/>
      <c r="BR1130" s="12"/>
      <c r="BS1130" s="12"/>
      <c r="BT1130" s="12"/>
      <c r="BU1130" s="12"/>
    </row>
    <row r="1131" spans="66:73" x14ac:dyDescent="0.3">
      <c r="BN1131" s="6"/>
      <c r="BO1131" s="6"/>
      <c r="BP1131" s="6"/>
      <c r="BQ1131" s="6"/>
      <c r="BR1131" s="12"/>
      <c r="BS1131" s="12"/>
      <c r="BT1131" s="12"/>
      <c r="BU1131" s="12"/>
    </row>
    <row r="1132" spans="66:73" x14ac:dyDescent="0.3">
      <c r="BN1132" s="6"/>
      <c r="BO1132" s="6"/>
      <c r="BP1132" s="6"/>
      <c r="BQ1132" s="6"/>
      <c r="BR1132" s="12"/>
      <c r="BS1132" s="12"/>
      <c r="BT1132" s="12"/>
      <c r="BU1132" s="12"/>
    </row>
    <row r="1133" spans="66:73" x14ac:dyDescent="0.3">
      <c r="BN1133" s="6"/>
      <c r="BO1133" s="6"/>
      <c r="BP1133" s="6"/>
      <c r="BQ1133" s="6"/>
      <c r="BR1133" s="12"/>
      <c r="BS1133" s="12"/>
      <c r="BT1133" s="12"/>
      <c r="BU1133" s="12"/>
    </row>
    <row r="1134" spans="66:73" x14ac:dyDescent="0.3">
      <c r="BN1134" s="6"/>
      <c r="BO1134" s="6"/>
      <c r="BP1134" s="6"/>
      <c r="BQ1134" s="6"/>
      <c r="BR1134" s="12"/>
      <c r="BS1134" s="12"/>
      <c r="BT1134" s="12"/>
      <c r="BU1134" s="12"/>
    </row>
    <row r="1135" spans="66:73" x14ac:dyDescent="0.3">
      <c r="BN1135" s="6"/>
      <c r="BO1135" s="6"/>
      <c r="BP1135" s="6"/>
      <c r="BQ1135" s="6"/>
      <c r="BR1135" s="12"/>
      <c r="BS1135" s="12"/>
      <c r="BT1135" s="12"/>
      <c r="BU1135" s="12"/>
    </row>
    <row r="1136" spans="66:73" x14ac:dyDescent="0.3">
      <c r="BN1136" s="6"/>
      <c r="BO1136" s="6"/>
      <c r="BP1136" s="6"/>
      <c r="BQ1136" s="6"/>
      <c r="BR1136" s="12"/>
      <c r="BS1136" s="12"/>
      <c r="BT1136" s="12"/>
      <c r="BU1136" s="12"/>
    </row>
    <row r="1137" spans="66:73" x14ac:dyDescent="0.3">
      <c r="BN1137" s="6"/>
      <c r="BO1137" s="6"/>
      <c r="BP1137" s="6"/>
      <c r="BQ1137" s="6"/>
      <c r="BR1137" s="12"/>
      <c r="BS1137" s="12"/>
      <c r="BT1137" s="12"/>
      <c r="BU1137" s="12"/>
    </row>
    <row r="1138" spans="66:73" x14ac:dyDescent="0.3">
      <c r="BN1138" s="6"/>
      <c r="BO1138" s="6"/>
      <c r="BP1138" s="6"/>
      <c r="BQ1138" s="6"/>
      <c r="BR1138" s="12"/>
      <c r="BS1138" s="12"/>
      <c r="BT1138" s="12"/>
      <c r="BU1138" s="12"/>
    </row>
    <row r="1139" spans="66:73" x14ac:dyDescent="0.3">
      <c r="BN1139" s="6"/>
      <c r="BO1139" s="6"/>
      <c r="BP1139" s="6"/>
      <c r="BQ1139" s="6"/>
      <c r="BR1139" s="12"/>
      <c r="BS1139" s="12"/>
      <c r="BT1139" s="12"/>
      <c r="BU1139" s="12"/>
    </row>
    <row r="1140" spans="66:73" x14ac:dyDescent="0.3">
      <c r="BN1140" s="6"/>
      <c r="BO1140" s="6"/>
      <c r="BP1140" s="6"/>
      <c r="BQ1140" s="6"/>
      <c r="BR1140" s="12"/>
      <c r="BS1140" s="12"/>
      <c r="BT1140" s="12"/>
      <c r="BU1140" s="12"/>
    </row>
    <row r="1141" spans="66:73" x14ac:dyDescent="0.3">
      <c r="BN1141" s="6"/>
      <c r="BO1141" s="6"/>
      <c r="BP1141" s="6"/>
      <c r="BQ1141" s="6"/>
      <c r="BR1141" s="12"/>
      <c r="BS1141" s="12"/>
      <c r="BT1141" s="12"/>
      <c r="BU1141" s="12"/>
    </row>
    <row r="1142" spans="66:73" x14ac:dyDescent="0.3">
      <c r="BN1142" s="6"/>
      <c r="BO1142" s="6"/>
      <c r="BP1142" s="6"/>
      <c r="BQ1142" s="6"/>
      <c r="BR1142" s="12"/>
      <c r="BS1142" s="12"/>
      <c r="BT1142" s="12"/>
      <c r="BU1142" s="12"/>
    </row>
    <row r="1143" spans="66:73" x14ac:dyDescent="0.3">
      <c r="BN1143" s="6"/>
      <c r="BO1143" s="6"/>
      <c r="BP1143" s="6"/>
      <c r="BQ1143" s="6"/>
      <c r="BR1143" s="12"/>
      <c r="BS1143" s="12"/>
      <c r="BT1143" s="12"/>
      <c r="BU1143" s="12"/>
    </row>
    <row r="1144" spans="66:73" x14ac:dyDescent="0.3">
      <c r="BN1144" s="6"/>
      <c r="BO1144" s="6"/>
      <c r="BP1144" s="6"/>
      <c r="BQ1144" s="6"/>
      <c r="BR1144" s="12"/>
      <c r="BS1144" s="12"/>
      <c r="BT1144" s="12"/>
      <c r="BU1144" s="12"/>
    </row>
    <row r="1145" spans="66:73" x14ac:dyDescent="0.3">
      <c r="BN1145" s="6"/>
      <c r="BO1145" s="6"/>
      <c r="BP1145" s="6"/>
      <c r="BQ1145" s="6"/>
      <c r="BR1145" s="12"/>
      <c r="BS1145" s="12"/>
      <c r="BT1145" s="12"/>
      <c r="BU1145" s="12"/>
    </row>
    <row r="1146" spans="66:73" x14ac:dyDescent="0.3">
      <c r="BN1146" s="6"/>
      <c r="BO1146" s="6"/>
      <c r="BP1146" s="6"/>
      <c r="BQ1146" s="6"/>
      <c r="BR1146" s="12"/>
      <c r="BS1146" s="12"/>
      <c r="BT1146" s="12"/>
      <c r="BU1146" s="12"/>
    </row>
    <row r="1147" spans="66:73" x14ac:dyDescent="0.3">
      <c r="BN1147" s="6"/>
      <c r="BO1147" s="6"/>
      <c r="BP1147" s="6"/>
      <c r="BQ1147" s="6"/>
      <c r="BR1147" s="12"/>
      <c r="BS1147" s="12"/>
      <c r="BT1147" s="12"/>
      <c r="BU1147" s="12"/>
    </row>
    <row r="1148" spans="66:73" x14ac:dyDescent="0.3">
      <c r="BN1148" s="6"/>
      <c r="BO1148" s="6"/>
      <c r="BP1148" s="6"/>
      <c r="BQ1148" s="6"/>
      <c r="BR1148" s="12"/>
      <c r="BS1148" s="12"/>
      <c r="BT1148" s="12"/>
      <c r="BU1148" s="12"/>
    </row>
    <row r="1149" spans="66:73" x14ac:dyDescent="0.3">
      <c r="BN1149" s="6"/>
      <c r="BO1149" s="6"/>
      <c r="BP1149" s="6"/>
      <c r="BQ1149" s="6"/>
      <c r="BR1149" s="12"/>
      <c r="BS1149" s="12"/>
      <c r="BT1149" s="12"/>
      <c r="BU1149" s="12"/>
    </row>
    <row r="1150" spans="66:73" x14ac:dyDescent="0.3">
      <c r="BN1150" s="6"/>
      <c r="BO1150" s="6"/>
      <c r="BP1150" s="6"/>
      <c r="BQ1150" s="6"/>
      <c r="BR1150" s="12"/>
      <c r="BS1150" s="12"/>
      <c r="BT1150" s="12"/>
      <c r="BU1150" s="12"/>
    </row>
    <row r="1151" spans="66:73" x14ac:dyDescent="0.3">
      <c r="BN1151" s="6"/>
      <c r="BO1151" s="6"/>
      <c r="BP1151" s="6"/>
      <c r="BQ1151" s="6"/>
      <c r="BR1151" s="12"/>
      <c r="BS1151" s="12"/>
      <c r="BT1151" s="12"/>
      <c r="BU1151" s="12"/>
    </row>
    <row r="1152" spans="66:73" x14ac:dyDescent="0.3">
      <c r="BN1152" s="6"/>
      <c r="BO1152" s="6"/>
      <c r="BP1152" s="6"/>
      <c r="BQ1152" s="6"/>
      <c r="BR1152" s="12"/>
      <c r="BS1152" s="12"/>
      <c r="BT1152" s="12"/>
      <c r="BU1152" s="12"/>
    </row>
    <row r="1153" spans="66:73" x14ac:dyDescent="0.3">
      <c r="BN1153" s="6"/>
      <c r="BO1153" s="6"/>
      <c r="BP1153" s="6"/>
      <c r="BQ1153" s="6"/>
      <c r="BR1153" s="12"/>
      <c r="BS1153" s="12"/>
      <c r="BT1153" s="12"/>
      <c r="BU1153" s="12"/>
    </row>
    <row r="1154" spans="66:73" x14ac:dyDescent="0.3">
      <c r="BN1154" s="6"/>
      <c r="BO1154" s="6"/>
      <c r="BP1154" s="6"/>
      <c r="BQ1154" s="6"/>
      <c r="BR1154" s="12"/>
      <c r="BS1154" s="12"/>
      <c r="BT1154" s="12"/>
      <c r="BU1154" s="12"/>
    </row>
    <row r="1155" spans="66:73" x14ac:dyDescent="0.3">
      <c r="BN1155" s="6"/>
      <c r="BO1155" s="6"/>
      <c r="BP1155" s="6"/>
      <c r="BQ1155" s="6"/>
      <c r="BR1155" s="12"/>
      <c r="BS1155" s="12"/>
      <c r="BT1155" s="12"/>
      <c r="BU1155" s="12"/>
    </row>
    <row r="1156" spans="66:73" x14ac:dyDescent="0.3">
      <c r="BN1156" s="6"/>
      <c r="BO1156" s="6"/>
      <c r="BP1156" s="6"/>
      <c r="BQ1156" s="6"/>
      <c r="BR1156" s="12"/>
      <c r="BS1156" s="12"/>
      <c r="BT1156" s="12"/>
      <c r="BU1156" s="12"/>
    </row>
    <row r="1157" spans="66:73" x14ac:dyDescent="0.3">
      <c r="BN1157" s="6"/>
      <c r="BO1157" s="6"/>
      <c r="BP1157" s="6"/>
      <c r="BQ1157" s="6"/>
      <c r="BR1157" s="12"/>
      <c r="BS1157" s="12"/>
      <c r="BT1157" s="12"/>
      <c r="BU1157" s="12"/>
    </row>
    <row r="1158" spans="66:73" x14ac:dyDescent="0.3">
      <c r="BN1158" s="6"/>
      <c r="BO1158" s="6"/>
      <c r="BP1158" s="6"/>
      <c r="BQ1158" s="6"/>
      <c r="BR1158" s="12"/>
      <c r="BS1158" s="12"/>
      <c r="BT1158" s="12"/>
      <c r="BU1158" s="12"/>
    </row>
    <row r="1159" spans="66:73" x14ac:dyDescent="0.3">
      <c r="BN1159" s="6"/>
      <c r="BO1159" s="6"/>
      <c r="BP1159" s="6"/>
      <c r="BQ1159" s="6"/>
      <c r="BR1159" s="12"/>
      <c r="BS1159" s="12"/>
      <c r="BT1159" s="12"/>
      <c r="BU1159" s="12"/>
    </row>
    <row r="1160" spans="66:73" x14ac:dyDescent="0.3">
      <c r="BN1160" s="6"/>
      <c r="BO1160" s="6"/>
      <c r="BP1160" s="6"/>
      <c r="BQ1160" s="6"/>
      <c r="BR1160" s="12"/>
      <c r="BS1160" s="12"/>
      <c r="BT1160" s="12"/>
      <c r="BU1160" s="12"/>
    </row>
    <row r="1161" spans="66:73" x14ac:dyDescent="0.3">
      <c r="BN1161" s="6"/>
      <c r="BO1161" s="6"/>
      <c r="BP1161" s="6"/>
      <c r="BQ1161" s="6"/>
      <c r="BR1161" s="12"/>
      <c r="BS1161" s="12"/>
      <c r="BT1161" s="12"/>
      <c r="BU1161" s="12"/>
    </row>
    <row r="1162" spans="66:73" x14ac:dyDescent="0.3">
      <c r="BN1162" s="6"/>
      <c r="BO1162" s="6"/>
      <c r="BP1162" s="6"/>
      <c r="BQ1162" s="6"/>
      <c r="BR1162" s="12"/>
      <c r="BS1162" s="12"/>
      <c r="BT1162" s="12"/>
      <c r="BU1162" s="12"/>
    </row>
    <row r="1163" spans="66:73" x14ac:dyDescent="0.3">
      <c r="BN1163" s="6"/>
      <c r="BO1163" s="6"/>
      <c r="BP1163" s="6"/>
      <c r="BQ1163" s="6"/>
      <c r="BR1163" s="12"/>
      <c r="BS1163" s="12"/>
      <c r="BT1163" s="12"/>
      <c r="BU1163" s="12"/>
    </row>
    <row r="1164" spans="66:73" x14ac:dyDescent="0.3">
      <c r="BN1164" s="6"/>
      <c r="BO1164" s="6"/>
      <c r="BP1164" s="6"/>
      <c r="BQ1164" s="6"/>
      <c r="BR1164" s="12"/>
      <c r="BS1164" s="12"/>
      <c r="BT1164" s="12"/>
      <c r="BU1164" s="12"/>
    </row>
    <row r="1165" spans="66:73" x14ac:dyDescent="0.3">
      <c r="BN1165" s="6"/>
      <c r="BO1165" s="6"/>
      <c r="BP1165" s="6"/>
      <c r="BQ1165" s="6"/>
      <c r="BR1165" s="12"/>
      <c r="BS1165" s="12"/>
      <c r="BT1165" s="12"/>
      <c r="BU1165" s="12"/>
    </row>
    <row r="1166" spans="66:73" x14ac:dyDescent="0.3">
      <c r="BN1166" s="6"/>
      <c r="BO1166" s="6"/>
      <c r="BP1166" s="6"/>
      <c r="BQ1166" s="6"/>
      <c r="BR1166" s="12"/>
      <c r="BS1166" s="12"/>
      <c r="BT1166" s="12"/>
      <c r="BU1166" s="12"/>
    </row>
    <row r="1167" spans="66:73" x14ac:dyDescent="0.3">
      <c r="BN1167" s="6"/>
      <c r="BO1167" s="6"/>
      <c r="BP1167" s="6"/>
      <c r="BQ1167" s="6"/>
      <c r="BR1167" s="12"/>
      <c r="BS1167" s="12"/>
      <c r="BT1167" s="12"/>
      <c r="BU1167" s="12"/>
    </row>
    <row r="1168" spans="66:73" x14ac:dyDescent="0.3">
      <c r="BN1168" s="6"/>
      <c r="BO1168" s="6"/>
      <c r="BP1168" s="6"/>
      <c r="BQ1168" s="6"/>
      <c r="BR1168" s="12"/>
      <c r="BS1168" s="12"/>
      <c r="BT1168" s="12"/>
      <c r="BU1168" s="12"/>
    </row>
    <row r="1169" spans="66:73" x14ac:dyDescent="0.3">
      <c r="BN1169" s="6"/>
      <c r="BO1169" s="6"/>
      <c r="BP1169" s="6"/>
      <c r="BQ1169" s="6"/>
      <c r="BR1169" s="12"/>
      <c r="BS1169" s="12"/>
      <c r="BT1169" s="12"/>
      <c r="BU1169" s="12"/>
    </row>
    <row r="1170" spans="66:73" x14ac:dyDescent="0.3">
      <c r="BN1170" s="6"/>
      <c r="BO1170" s="6"/>
      <c r="BP1170" s="6"/>
      <c r="BQ1170" s="6"/>
      <c r="BR1170" s="12"/>
      <c r="BS1170" s="12"/>
      <c r="BT1170" s="12"/>
      <c r="BU1170" s="12"/>
    </row>
    <row r="1171" spans="66:73" x14ac:dyDescent="0.3">
      <c r="BN1171" s="6"/>
      <c r="BO1171" s="6"/>
      <c r="BP1171" s="6"/>
      <c r="BQ1171" s="6"/>
      <c r="BR1171" s="12"/>
      <c r="BS1171" s="12"/>
      <c r="BT1171" s="12"/>
      <c r="BU1171" s="12"/>
    </row>
    <row r="1172" spans="66:73" x14ac:dyDescent="0.3">
      <c r="BN1172" s="6"/>
      <c r="BO1172" s="6"/>
      <c r="BP1172" s="6"/>
      <c r="BQ1172" s="6"/>
      <c r="BR1172" s="12"/>
      <c r="BS1172" s="12"/>
      <c r="BT1172" s="12"/>
      <c r="BU1172" s="12"/>
    </row>
    <row r="1173" spans="66:73" x14ac:dyDescent="0.3">
      <c r="BN1173" s="6"/>
      <c r="BO1173" s="6"/>
      <c r="BP1173" s="6"/>
      <c r="BQ1173" s="6"/>
      <c r="BR1173" s="12"/>
      <c r="BS1173" s="12"/>
      <c r="BT1173" s="12"/>
      <c r="BU1173" s="12"/>
    </row>
    <row r="1174" spans="66:73" x14ac:dyDescent="0.3">
      <c r="BN1174" s="6"/>
      <c r="BO1174" s="6"/>
      <c r="BP1174" s="6"/>
      <c r="BQ1174" s="6"/>
      <c r="BR1174" s="12"/>
      <c r="BS1174" s="12"/>
      <c r="BT1174" s="12"/>
      <c r="BU1174" s="12"/>
    </row>
    <row r="1175" spans="66:73" x14ac:dyDescent="0.3">
      <c r="BN1175" s="6"/>
      <c r="BO1175" s="6"/>
      <c r="BP1175" s="6"/>
      <c r="BQ1175" s="6"/>
      <c r="BR1175" s="12"/>
      <c r="BS1175" s="12"/>
      <c r="BT1175" s="12"/>
      <c r="BU1175" s="12"/>
    </row>
    <row r="1176" spans="66:73" x14ac:dyDescent="0.3">
      <c r="BN1176" s="6"/>
      <c r="BO1176" s="6"/>
      <c r="BP1176" s="6"/>
      <c r="BQ1176" s="6"/>
      <c r="BR1176" s="12"/>
      <c r="BS1176" s="12"/>
      <c r="BT1176" s="12"/>
      <c r="BU1176" s="12"/>
    </row>
    <row r="1177" spans="66:73" x14ac:dyDescent="0.3">
      <c r="BN1177" s="6"/>
      <c r="BO1177" s="6"/>
      <c r="BP1177" s="6"/>
      <c r="BQ1177" s="6"/>
      <c r="BR1177" s="12"/>
      <c r="BS1177" s="12"/>
      <c r="BT1177" s="12"/>
      <c r="BU1177" s="12"/>
    </row>
    <row r="1178" spans="66:73" x14ac:dyDescent="0.3">
      <c r="BN1178" s="6"/>
      <c r="BO1178" s="6"/>
      <c r="BP1178" s="6"/>
      <c r="BQ1178" s="6"/>
      <c r="BR1178" s="12"/>
      <c r="BS1178" s="12"/>
      <c r="BT1178" s="12"/>
      <c r="BU1178" s="12"/>
    </row>
    <row r="1179" spans="66:73" x14ac:dyDescent="0.3">
      <c r="BN1179" s="6"/>
      <c r="BO1179" s="6"/>
      <c r="BP1179" s="6"/>
      <c r="BQ1179" s="6"/>
      <c r="BR1179" s="12"/>
      <c r="BS1179" s="12"/>
      <c r="BT1179" s="12"/>
      <c r="BU1179" s="12"/>
    </row>
    <row r="1180" spans="66:73" x14ac:dyDescent="0.3">
      <c r="BN1180" s="6"/>
      <c r="BO1180" s="6"/>
      <c r="BP1180" s="6"/>
      <c r="BQ1180" s="6"/>
      <c r="BR1180" s="12"/>
      <c r="BS1180" s="12"/>
      <c r="BT1180" s="12"/>
      <c r="BU1180" s="12"/>
    </row>
    <row r="1181" spans="66:73" x14ac:dyDescent="0.3">
      <c r="BN1181" s="6"/>
      <c r="BO1181" s="6"/>
      <c r="BP1181" s="6"/>
      <c r="BQ1181" s="6"/>
      <c r="BR1181" s="12"/>
      <c r="BS1181" s="12"/>
      <c r="BT1181" s="12"/>
      <c r="BU1181" s="12"/>
    </row>
    <row r="1182" spans="66:73" x14ac:dyDescent="0.3">
      <c r="BN1182" s="6"/>
      <c r="BO1182" s="6"/>
      <c r="BP1182" s="6"/>
      <c r="BQ1182" s="6"/>
      <c r="BR1182" s="12"/>
      <c r="BS1182" s="12"/>
      <c r="BT1182" s="12"/>
      <c r="BU1182" s="12"/>
    </row>
    <row r="1183" spans="66:73" x14ac:dyDescent="0.3">
      <c r="BN1183" s="6"/>
      <c r="BO1183" s="6"/>
      <c r="BP1183" s="6"/>
      <c r="BQ1183" s="6"/>
      <c r="BR1183" s="12"/>
      <c r="BS1183" s="12"/>
      <c r="BT1183" s="12"/>
      <c r="BU1183" s="12"/>
    </row>
    <row r="1184" spans="66:73" x14ac:dyDescent="0.3">
      <c r="BN1184" s="6"/>
      <c r="BO1184" s="6"/>
      <c r="BP1184" s="6"/>
      <c r="BQ1184" s="6"/>
      <c r="BR1184" s="12"/>
      <c r="BS1184" s="12"/>
      <c r="BT1184" s="12"/>
      <c r="BU1184" s="12"/>
    </row>
    <row r="1185" spans="66:73" x14ac:dyDescent="0.3">
      <c r="BN1185" s="6"/>
      <c r="BO1185" s="6"/>
      <c r="BP1185" s="6"/>
      <c r="BQ1185" s="6"/>
      <c r="BR1185" s="12"/>
      <c r="BS1185" s="12"/>
      <c r="BT1185" s="12"/>
      <c r="BU1185" s="12"/>
    </row>
    <row r="1186" spans="66:73" x14ac:dyDescent="0.3">
      <c r="BN1186" s="6"/>
      <c r="BO1186" s="6"/>
      <c r="BP1186" s="6"/>
      <c r="BQ1186" s="6"/>
      <c r="BR1186" s="12"/>
      <c r="BS1186" s="12"/>
      <c r="BT1186" s="12"/>
      <c r="BU1186" s="12"/>
    </row>
    <row r="1187" spans="66:73" x14ac:dyDescent="0.3">
      <c r="BN1187" s="6"/>
      <c r="BO1187" s="6"/>
      <c r="BP1187" s="6"/>
      <c r="BQ1187" s="6"/>
      <c r="BR1187" s="12"/>
      <c r="BS1187" s="12"/>
      <c r="BT1187" s="12"/>
      <c r="BU1187" s="12"/>
    </row>
    <row r="1188" spans="66:73" x14ac:dyDescent="0.3">
      <c r="BN1188" s="6"/>
      <c r="BO1188" s="6"/>
      <c r="BP1188" s="6"/>
      <c r="BQ1188" s="6"/>
      <c r="BR1188" s="12"/>
      <c r="BS1188" s="12"/>
      <c r="BT1188" s="12"/>
      <c r="BU1188" s="12"/>
    </row>
    <row r="1189" spans="66:73" x14ac:dyDescent="0.3">
      <c r="BN1189" s="6"/>
      <c r="BO1189" s="6"/>
      <c r="BP1189" s="6"/>
      <c r="BQ1189" s="6"/>
      <c r="BR1189" s="12"/>
      <c r="BS1189" s="12"/>
      <c r="BT1189" s="12"/>
      <c r="BU1189" s="12"/>
    </row>
    <row r="1190" spans="66:73" x14ac:dyDescent="0.3">
      <c r="BN1190" s="6"/>
      <c r="BO1190" s="6"/>
      <c r="BP1190" s="6"/>
      <c r="BQ1190" s="6"/>
      <c r="BR1190" s="12"/>
      <c r="BS1190" s="12"/>
      <c r="BT1190" s="12"/>
      <c r="BU1190" s="12"/>
    </row>
    <row r="1191" spans="66:73" x14ac:dyDescent="0.3">
      <c r="BN1191" s="6"/>
      <c r="BO1191" s="6"/>
      <c r="BP1191" s="6"/>
      <c r="BQ1191" s="6"/>
      <c r="BR1191" s="12"/>
      <c r="BS1191" s="12"/>
      <c r="BT1191" s="12"/>
      <c r="BU1191" s="12"/>
    </row>
    <row r="1192" spans="66:73" x14ac:dyDescent="0.3">
      <c r="BN1192" s="6"/>
      <c r="BO1192" s="6"/>
      <c r="BP1192" s="6"/>
      <c r="BQ1192" s="6"/>
      <c r="BR1192" s="12"/>
      <c r="BS1192" s="12"/>
      <c r="BT1192" s="12"/>
      <c r="BU1192" s="12"/>
    </row>
    <row r="1193" spans="66:73" x14ac:dyDescent="0.3">
      <c r="BN1193" s="6"/>
      <c r="BO1193" s="6"/>
      <c r="BP1193" s="6"/>
      <c r="BQ1193" s="6"/>
      <c r="BR1193" s="12"/>
      <c r="BS1193" s="12"/>
      <c r="BT1193" s="12"/>
      <c r="BU1193" s="12"/>
    </row>
    <row r="1194" spans="66:73" x14ac:dyDescent="0.3">
      <c r="BN1194" s="6"/>
      <c r="BO1194" s="6"/>
      <c r="BP1194" s="6"/>
      <c r="BQ1194" s="6"/>
      <c r="BR1194" s="12"/>
      <c r="BS1194" s="12"/>
      <c r="BT1194" s="12"/>
      <c r="BU1194" s="12"/>
    </row>
    <row r="1195" spans="66:73" x14ac:dyDescent="0.3">
      <c r="BN1195" s="6"/>
      <c r="BO1195" s="6"/>
      <c r="BP1195" s="6"/>
      <c r="BQ1195" s="6"/>
      <c r="BR1195" s="12"/>
      <c r="BS1195" s="12"/>
      <c r="BT1195" s="12"/>
      <c r="BU1195" s="12"/>
    </row>
    <row r="1196" spans="66:73" x14ac:dyDescent="0.3">
      <c r="BN1196" s="6"/>
      <c r="BO1196" s="6"/>
      <c r="BP1196" s="6"/>
      <c r="BQ1196" s="6"/>
      <c r="BR1196" s="12"/>
      <c r="BS1196" s="12"/>
      <c r="BT1196" s="12"/>
      <c r="BU1196" s="12"/>
    </row>
    <row r="1197" spans="66:73" x14ac:dyDescent="0.3">
      <c r="BN1197" s="6"/>
      <c r="BO1197" s="6"/>
      <c r="BP1197" s="6"/>
      <c r="BQ1197" s="6"/>
      <c r="BR1197" s="12"/>
      <c r="BS1197" s="12"/>
      <c r="BT1197" s="12"/>
      <c r="BU1197" s="12"/>
    </row>
    <row r="1198" spans="66:73" x14ac:dyDescent="0.3">
      <c r="BN1198" s="6"/>
      <c r="BO1198" s="6"/>
      <c r="BP1198" s="6"/>
      <c r="BQ1198" s="6"/>
      <c r="BR1198" s="12"/>
      <c r="BS1198" s="12"/>
      <c r="BT1198" s="12"/>
      <c r="BU1198" s="12"/>
    </row>
    <row r="1199" spans="66:73" x14ac:dyDescent="0.3">
      <c r="BN1199" s="6"/>
      <c r="BO1199" s="6"/>
      <c r="BP1199" s="6"/>
      <c r="BQ1199" s="6"/>
      <c r="BR1199" s="12"/>
      <c r="BS1199" s="12"/>
      <c r="BT1199" s="12"/>
      <c r="BU1199" s="12"/>
    </row>
    <row r="1200" spans="66:73" x14ac:dyDescent="0.3">
      <c r="BN1200" s="6"/>
      <c r="BO1200" s="6"/>
      <c r="BP1200" s="6"/>
      <c r="BQ1200" s="6"/>
      <c r="BR1200" s="12"/>
      <c r="BS1200" s="12"/>
      <c r="BT1200" s="12"/>
      <c r="BU1200" s="12"/>
    </row>
    <row r="1201" spans="66:73" x14ac:dyDescent="0.3">
      <c r="BN1201" s="6"/>
      <c r="BO1201" s="6"/>
      <c r="BP1201" s="6"/>
      <c r="BQ1201" s="6"/>
      <c r="BR1201" s="12"/>
      <c r="BS1201" s="12"/>
      <c r="BT1201" s="12"/>
      <c r="BU1201" s="12"/>
    </row>
    <row r="1202" spans="66:73" x14ac:dyDescent="0.3">
      <c r="BN1202" s="6"/>
      <c r="BO1202" s="6"/>
      <c r="BP1202" s="6"/>
      <c r="BQ1202" s="6"/>
      <c r="BR1202" s="12"/>
      <c r="BS1202" s="12"/>
      <c r="BT1202" s="12"/>
      <c r="BU1202" s="12"/>
    </row>
    <row r="1203" spans="66:73" x14ac:dyDescent="0.3">
      <c r="BN1203" s="6"/>
      <c r="BO1203" s="6"/>
      <c r="BP1203" s="6"/>
      <c r="BQ1203" s="6"/>
      <c r="BR1203" s="12"/>
      <c r="BS1203" s="12"/>
      <c r="BT1203" s="12"/>
      <c r="BU1203" s="12"/>
    </row>
    <row r="1204" spans="66:73" x14ac:dyDescent="0.3">
      <c r="BN1204" s="6"/>
      <c r="BO1204" s="6"/>
      <c r="BP1204" s="6"/>
      <c r="BQ1204" s="6"/>
      <c r="BR1204" s="12"/>
      <c r="BS1204" s="12"/>
      <c r="BT1204" s="12"/>
      <c r="BU1204" s="12"/>
    </row>
    <row r="1205" spans="66:73" x14ac:dyDescent="0.3">
      <c r="BN1205" s="6"/>
      <c r="BO1205" s="6"/>
      <c r="BP1205" s="6"/>
      <c r="BQ1205" s="6"/>
      <c r="BR1205" s="12"/>
      <c r="BS1205" s="12"/>
      <c r="BT1205" s="12"/>
      <c r="BU1205" s="12"/>
    </row>
    <row r="1206" spans="66:73" x14ac:dyDescent="0.3">
      <c r="BN1206" s="6"/>
      <c r="BO1206" s="6"/>
      <c r="BP1206" s="6"/>
      <c r="BQ1206" s="6"/>
      <c r="BR1206" s="12"/>
      <c r="BS1206" s="12"/>
      <c r="BT1206" s="12"/>
      <c r="BU1206" s="12"/>
    </row>
    <row r="1207" spans="66:73" x14ac:dyDescent="0.3">
      <c r="BN1207" s="6"/>
      <c r="BO1207" s="6"/>
      <c r="BP1207" s="6"/>
      <c r="BQ1207" s="6"/>
      <c r="BR1207" s="12"/>
      <c r="BS1207" s="12"/>
      <c r="BT1207" s="12"/>
      <c r="BU1207" s="12"/>
    </row>
    <row r="1208" spans="66:73" x14ac:dyDescent="0.3">
      <c r="BN1208" s="6"/>
      <c r="BO1208" s="6"/>
      <c r="BP1208" s="6"/>
      <c r="BQ1208" s="6"/>
      <c r="BR1208" s="12"/>
      <c r="BS1208" s="12"/>
      <c r="BT1208" s="12"/>
      <c r="BU1208" s="12"/>
    </row>
    <row r="1209" spans="66:73" x14ac:dyDescent="0.3">
      <c r="BN1209" s="6"/>
      <c r="BO1209" s="6"/>
      <c r="BP1209" s="6"/>
      <c r="BQ1209" s="6"/>
      <c r="BR1209" s="12"/>
      <c r="BS1209" s="12"/>
      <c r="BT1209" s="12"/>
      <c r="BU1209" s="12"/>
    </row>
    <row r="1210" spans="66:73" x14ac:dyDescent="0.3">
      <c r="BN1210" s="6"/>
      <c r="BO1210" s="6"/>
      <c r="BP1210" s="6"/>
      <c r="BQ1210" s="6"/>
      <c r="BR1210" s="12"/>
      <c r="BS1210" s="12"/>
      <c r="BT1210" s="12"/>
      <c r="BU1210" s="12"/>
    </row>
    <row r="1211" spans="66:73" x14ac:dyDescent="0.3">
      <c r="BN1211" s="6"/>
      <c r="BO1211" s="6"/>
      <c r="BP1211" s="6"/>
      <c r="BQ1211" s="6"/>
      <c r="BR1211" s="12"/>
      <c r="BS1211" s="12"/>
      <c r="BT1211" s="12"/>
      <c r="BU1211" s="12"/>
    </row>
    <row r="1212" spans="66:73" x14ac:dyDescent="0.3">
      <c r="BN1212" s="6"/>
      <c r="BO1212" s="6"/>
      <c r="BP1212" s="6"/>
      <c r="BQ1212" s="6"/>
      <c r="BR1212" s="12"/>
      <c r="BS1212" s="12"/>
      <c r="BT1212" s="12"/>
      <c r="BU1212" s="12"/>
    </row>
    <row r="1213" spans="66:73" x14ac:dyDescent="0.3">
      <c r="BN1213" s="6"/>
      <c r="BO1213" s="6"/>
      <c r="BP1213" s="6"/>
      <c r="BQ1213" s="6"/>
      <c r="BR1213" s="12"/>
      <c r="BS1213" s="12"/>
      <c r="BT1213" s="12"/>
      <c r="BU1213" s="12"/>
    </row>
    <row r="1214" spans="66:73" x14ac:dyDescent="0.3">
      <c r="BN1214" s="6"/>
      <c r="BO1214" s="6"/>
      <c r="BP1214" s="6"/>
      <c r="BQ1214" s="6"/>
      <c r="BR1214" s="12"/>
      <c r="BS1214" s="12"/>
      <c r="BT1214" s="12"/>
      <c r="BU1214" s="12"/>
    </row>
    <row r="1215" spans="66:73" x14ac:dyDescent="0.3">
      <c r="BN1215" s="6"/>
      <c r="BO1215" s="6"/>
      <c r="BP1215" s="6"/>
      <c r="BQ1215" s="6"/>
      <c r="BR1215" s="12"/>
      <c r="BS1215" s="12"/>
      <c r="BT1215" s="12"/>
      <c r="BU1215" s="12"/>
    </row>
    <row r="1216" spans="66:73" x14ac:dyDescent="0.3">
      <c r="BN1216" s="6"/>
      <c r="BO1216" s="6"/>
      <c r="BP1216" s="6"/>
      <c r="BQ1216" s="6"/>
      <c r="BR1216" s="12"/>
      <c r="BS1216" s="12"/>
      <c r="BT1216" s="12"/>
      <c r="BU1216" s="12"/>
    </row>
    <row r="1217" spans="66:73" x14ac:dyDescent="0.3">
      <c r="BN1217" s="6"/>
      <c r="BO1217" s="6"/>
      <c r="BP1217" s="6"/>
      <c r="BQ1217" s="6"/>
      <c r="BR1217" s="12"/>
      <c r="BS1217" s="12"/>
      <c r="BT1217" s="12"/>
      <c r="BU1217" s="12"/>
    </row>
    <row r="1218" spans="66:73" x14ac:dyDescent="0.3">
      <c r="BN1218" s="6"/>
      <c r="BO1218" s="6"/>
      <c r="BP1218" s="6"/>
      <c r="BQ1218" s="6"/>
      <c r="BR1218" s="12"/>
      <c r="BS1218" s="12"/>
      <c r="BT1218" s="12"/>
      <c r="BU1218" s="12"/>
    </row>
    <row r="1219" spans="66:73" x14ac:dyDescent="0.3">
      <c r="BN1219" s="6"/>
      <c r="BO1219" s="6"/>
      <c r="BP1219" s="6"/>
      <c r="BQ1219" s="6"/>
      <c r="BR1219" s="12"/>
      <c r="BS1219" s="12"/>
      <c r="BT1219" s="12"/>
      <c r="BU1219" s="12"/>
    </row>
    <row r="1220" spans="66:73" x14ac:dyDescent="0.3">
      <c r="BN1220" s="6"/>
      <c r="BO1220" s="6"/>
      <c r="BP1220" s="6"/>
      <c r="BQ1220" s="6"/>
      <c r="BR1220" s="12"/>
      <c r="BS1220" s="12"/>
      <c r="BT1220" s="12"/>
      <c r="BU1220" s="12"/>
    </row>
    <row r="1221" spans="66:73" x14ac:dyDescent="0.3">
      <c r="BN1221" s="6"/>
      <c r="BO1221" s="6"/>
      <c r="BP1221" s="6"/>
      <c r="BQ1221" s="6"/>
      <c r="BR1221" s="12"/>
      <c r="BS1221" s="12"/>
      <c r="BT1221" s="12"/>
      <c r="BU1221" s="12"/>
    </row>
    <row r="1222" spans="66:73" x14ac:dyDescent="0.3">
      <c r="BN1222" s="6"/>
      <c r="BO1222" s="6"/>
      <c r="BP1222" s="6"/>
      <c r="BQ1222" s="6"/>
      <c r="BR1222" s="12"/>
      <c r="BS1222" s="12"/>
      <c r="BT1222" s="12"/>
      <c r="BU1222" s="12"/>
    </row>
    <row r="1223" spans="66:73" x14ac:dyDescent="0.3">
      <c r="BN1223" s="6"/>
      <c r="BO1223" s="6"/>
      <c r="BP1223" s="6"/>
      <c r="BQ1223" s="6"/>
      <c r="BR1223" s="12"/>
      <c r="BS1223" s="12"/>
      <c r="BT1223" s="12"/>
      <c r="BU1223" s="12"/>
    </row>
    <row r="1224" spans="66:73" x14ac:dyDescent="0.3">
      <c r="BN1224" s="6"/>
      <c r="BO1224" s="6"/>
      <c r="BP1224" s="6"/>
      <c r="BQ1224" s="6"/>
      <c r="BR1224" s="12"/>
      <c r="BS1224" s="12"/>
      <c r="BT1224" s="12"/>
      <c r="BU1224" s="12"/>
    </row>
    <row r="1225" spans="66:73" x14ac:dyDescent="0.3">
      <c r="BN1225" s="6"/>
      <c r="BO1225" s="6"/>
      <c r="BP1225" s="6"/>
      <c r="BQ1225" s="6"/>
      <c r="BR1225" s="12"/>
      <c r="BS1225" s="12"/>
      <c r="BT1225" s="12"/>
      <c r="BU1225" s="12"/>
    </row>
    <row r="1226" spans="66:73" x14ac:dyDescent="0.3">
      <c r="BN1226" s="6"/>
      <c r="BO1226" s="6"/>
      <c r="BP1226" s="6"/>
      <c r="BQ1226" s="6"/>
      <c r="BR1226" s="12"/>
      <c r="BS1226" s="12"/>
      <c r="BT1226" s="12"/>
      <c r="BU1226" s="12"/>
    </row>
    <row r="1227" spans="66:73" x14ac:dyDescent="0.3">
      <c r="BN1227" s="6"/>
      <c r="BO1227" s="6"/>
      <c r="BP1227" s="6"/>
      <c r="BQ1227" s="6"/>
      <c r="BR1227" s="12"/>
      <c r="BS1227" s="12"/>
      <c r="BT1227" s="12"/>
      <c r="BU1227" s="12"/>
    </row>
    <row r="1228" spans="66:73" x14ac:dyDescent="0.3">
      <c r="BN1228" s="6"/>
      <c r="BO1228" s="6"/>
      <c r="BP1228" s="6"/>
      <c r="BQ1228" s="6"/>
      <c r="BR1228" s="12"/>
      <c r="BS1228" s="12"/>
      <c r="BT1228" s="12"/>
      <c r="BU1228" s="12"/>
    </row>
    <row r="1229" spans="66:73" x14ac:dyDescent="0.3">
      <c r="BN1229" s="6"/>
      <c r="BO1229" s="6"/>
      <c r="BP1229" s="6"/>
      <c r="BQ1229" s="6"/>
      <c r="BR1229" s="12"/>
      <c r="BS1229" s="12"/>
      <c r="BT1229" s="12"/>
      <c r="BU1229" s="12"/>
    </row>
    <row r="1230" spans="66:73" x14ac:dyDescent="0.3">
      <c r="BN1230" s="6"/>
      <c r="BO1230" s="6"/>
      <c r="BP1230" s="6"/>
      <c r="BQ1230" s="6"/>
      <c r="BR1230" s="12"/>
      <c r="BS1230" s="12"/>
      <c r="BT1230" s="12"/>
      <c r="BU1230" s="12"/>
    </row>
    <row r="1231" spans="66:73" x14ac:dyDescent="0.3">
      <c r="BN1231" s="6"/>
      <c r="BO1231" s="6"/>
      <c r="BP1231" s="6"/>
      <c r="BQ1231" s="6"/>
      <c r="BR1231" s="12"/>
      <c r="BS1231" s="12"/>
      <c r="BT1231" s="12"/>
      <c r="BU1231" s="12"/>
    </row>
    <row r="1232" spans="66:73" x14ac:dyDescent="0.3">
      <c r="BN1232" s="6"/>
      <c r="BO1232" s="6"/>
      <c r="BP1232" s="6"/>
      <c r="BQ1232" s="6"/>
      <c r="BR1232" s="12"/>
      <c r="BS1232" s="12"/>
      <c r="BT1232" s="12"/>
      <c r="BU1232" s="12"/>
    </row>
    <row r="1233" spans="66:73" x14ac:dyDescent="0.3">
      <c r="BN1233" s="6"/>
      <c r="BO1233" s="6"/>
      <c r="BP1233" s="6"/>
      <c r="BQ1233" s="6"/>
      <c r="BR1233" s="12"/>
      <c r="BS1233" s="12"/>
      <c r="BT1233" s="12"/>
      <c r="BU1233" s="12"/>
    </row>
    <row r="1234" spans="66:73" x14ac:dyDescent="0.3">
      <c r="BN1234" s="6"/>
      <c r="BO1234" s="6"/>
      <c r="BP1234" s="6"/>
      <c r="BQ1234" s="6"/>
      <c r="BR1234" s="12"/>
      <c r="BS1234" s="12"/>
      <c r="BT1234" s="12"/>
      <c r="BU1234" s="12"/>
    </row>
    <row r="1235" spans="66:73" x14ac:dyDescent="0.3">
      <c r="BN1235" s="6"/>
      <c r="BO1235" s="6"/>
      <c r="BP1235" s="6"/>
      <c r="BQ1235" s="6"/>
      <c r="BR1235" s="12"/>
      <c r="BS1235" s="12"/>
      <c r="BT1235" s="12"/>
      <c r="BU1235" s="12"/>
    </row>
    <row r="1236" spans="66:73" x14ac:dyDescent="0.3">
      <c r="BN1236" s="6"/>
      <c r="BO1236" s="6"/>
      <c r="BP1236" s="6"/>
      <c r="BQ1236" s="6"/>
      <c r="BR1236" s="12"/>
      <c r="BS1236" s="12"/>
      <c r="BT1236" s="12"/>
      <c r="BU1236" s="12"/>
    </row>
    <row r="1237" spans="66:73" x14ac:dyDescent="0.3">
      <c r="BN1237" s="6"/>
      <c r="BO1237" s="6"/>
      <c r="BP1237" s="6"/>
      <c r="BQ1237" s="6"/>
      <c r="BR1237" s="12"/>
      <c r="BS1237" s="12"/>
      <c r="BT1237" s="12"/>
      <c r="BU1237" s="12"/>
    </row>
    <row r="1238" spans="66:73" x14ac:dyDescent="0.3">
      <c r="BN1238" s="6"/>
      <c r="BO1238" s="6"/>
      <c r="BP1238" s="6"/>
      <c r="BQ1238" s="6"/>
      <c r="BR1238" s="12"/>
      <c r="BS1238" s="12"/>
      <c r="BT1238" s="12"/>
      <c r="BU1238" s="12"/>
    </row>
    <row r="1239" spans="66:73" x14ac:dyDescent="0.3">
      <c r="BN1239" s="6"/>
      <c r="BO1239" s="6"/>
      <c r="BP1239" s="6"/>
      <c r="BQ1239" s="6"/>
      <c r="BR1239" s="12"/>
      <c r="BS1239" s="12"/>
      <c r="BT1239" s="12"/>
      <c r="BU1239" s="12"/>
    </row>
    <row r="1240" spans="66:73" x14ac:dyDescent="0.3">
      <c r="BN1240" s="6"/>
      <c r="BO1240" s="6"/>
      <c r="BP1240" s="6"/>
      <c r="BQ1240" s="6"/>
      <c r="BR1240" s="12"/>
      <c r="BS1240" s="12"/>
      <c r="BT1240" s="12"/>
      <c r="BU1240" s="12"/>
    </row>
    <row r="1241" spans="66:73" x14ac:dyDescent="0.3">
      <c r="BN1241" s="6"/>
      <c r="BO1241" s="6"/>
      <c r="BP1241" s="6"/>
      <c r="BQ1241" s="6"/>
      <c r="BR1241" s="12"/>
      <c r="BS1241" s="12"/>
      <c r="BT1241" s="12"/>
      <c r="BU1241" s="12"/>
    </row>
    <row r="1242" spans="66:73" x14ac:dyDescent="0.3">
      <c r="BN1242" s="6"/>
      <c r="BO1242" s="6"/>
      <c r="BP1242" s="6"/>
      <c r="BQ1242" s="6"/>
      <c r="BR1242" s="12"/>
      <c r="BS1242" s="12"/>
      <c r="BT1242" s="12"/>
      <c r="BU1242" s="12"/>
    </row>
    <row r="1243" spans="66:73" x14ac:dyDescent="0.3">
      <c r="BN1243" s="6"/>
      <c r="BO1243" s="6"/>
      <c r="BP1243" s="6"/>
      <c r="BQ1243" s="6"/>
      <c r="BR1243" s="12"/>
      <c r="BS1243" s="12"/>
      <c r="BT1243" s="12"/>
      <c r="BU1243" s="12"/>
    </row>
    <row r="1244" spans="66:73" x14ac:dyDescent="0.3">
      <c r="BN1244" s="6"/>
      <c r="BO1244" s="6"/>
      <c r="BP1244" s="6"/>
      <c r="BQ1244" s="6"/>
      <c r="BR1244" s="12"/>
      <c r="BS1244" s="12"/>
      <c r="BT1244" s="12"/>
      <c r="BU1244" s="12"/>
    </row>
    <row r="1245" spans="66:73" x14ac:dyDescent="0.3">
      <c r="BN1245" s="6"/>
      <c r="BO1245" s="6"/>
      <c r="BP1245" s="6"/>
      <c r="BQ1245" s="6"/>
      <c r="BR1245" s="12"/>
      <c r="BS1245" s="12"/>
      <c r="BT1245" s="12"/>
      <c r="BU1245" s="12"/>
    </row>
    <row r="1246" spans="66:73" x14ac:dyDescent="0.3">
      <c r="BN1246" s="6"/>
      <c r="BO1246" s="6"/>
      <c r="BP1246" s="6"/>
      <c r="BQ1246" s="6"/>
      <c r="BR1246" s="12"/>
      <c r="BS1246" s="12"/>
      <c r="BT1246" s="12"/>
      <c r="BU1246" s="12"/>
    </row>
    <row r="1247" spans="66:73" x14ac:dyDescent="0.3">
      <c r="BN1247" s="6"/>
      <c r="BO1247" s="6"/>
      <c r="BP1247" s="6"/>
      <c r="BQ1247" s="6"/>
      <c r="BR1247" s="12"/>
      <c r="BS1247" s="12"/>
      <c r="BT1247" s="12"/>
      <c r="BU1247" s="12"/>
    </row>
    <row r="1248" spans="66:73" x14ac:dyDescent="0.3">
      <c r="BN1248" s="6"/>
      <c r="BO1248" s="6"/>
      <c r="BP1248" s="6"/>
      <c r="BQ1248" s="6"/>
      <c r="BR1248" s="12"/>
      <c r="BS1248" s="12"/>
      <c r="BT1248" s="12"/>
      <c r="BU1248" s="12"/>
    </row>
    <row r="1249" spans="66:73" x14ac:dyDescent="0.3">
      <c r="BN1249" s="6"/>
      <c r="BO1249" s="6"/>
      <c r="BP1249" s="6"/>
      <c r="BQ1249" s="6"/>
      <c r="BR1249" s="12"/>
      <c r="BS1249" s="12"/>
      <c r="BT1249" s="12"/>
      <c r="BU1249" s="12"/>
    </row>
    <row r="1250" spans="66:73" x14ac:dyDescent="0.3">
      <c r="BN1250" s="6"/>
      <c r="BO1250" s="6"/>
      <c r="BP1250" s="6"/>
      <c r="BQ1250" s="6"/>
      <c r="BR1250" s="12"/>
      <c r="BS1250" s="12"/>
      <c r="BT1250" s="12"/>
      <c r="BU1250" s="12"/>
    </row>
    <row r="1251" spans="66:73" x14ac:dyDescent="0.3">
      <c r="BN1251" s="6"/>
      <c r="BO1251" s="6"/>
      <c r="BP1251" s="6"/>
      <c r="BQ1251" s="6"/>
      <c r="BR1251" s="12"/>
      <c r="BS1251" s="12"/>
      <c r="BT1251" s="12"/>
      <c r="BU1251" s="12"/>
    </row>
    <row r="1252" spans="66:73" x14ac:dyDescent="0.3">
      <c r="BN1252" s="6"/>
      <c r="BO1252" s="6"/>
      <c r="BP1252" s="6"/>
      <c r="BQ1252" s="6"/>
      <c r="BR1252" s="12"/>
      <c r="BS1252" s="12"/>
      <c r="BT1252" s="12"/>
      <c r="BU1252" s="12"/>
    </row>
    <row r="1253" spans="66:73" x14ac:dyDescent="0.3">
      <c r="BN1253" s="6"/>
      <c r="BO1253" s="6"/>
      <c r="BP1253" s="6"/>
      <c r="BQ1253" s="6"/>
      <c r="BR1253" s="12"/>
      <c r="BS1253" s="12"/>
      <c r="BT1253" s="12"/>
      <c r="BU1253" s="12"/>
    </row>
    <row r="1254" spans="66:73" x14ac:dyDescent="0.3">
      <c r="BN1254" s="6"/>
      <c r="BO1254" s="6"/>
      <c r="BP1254" s="6"/>
      <c r="BQ1254" s="6"/>
      <c r="BR1254" s="12"/>
      <c r="BS1254" s="12"/>
      <c r="BT1254" s="12"/>
      <c r="BU1254" s="12"/>
    </row>
    <row r="1255" spans="66:73" x14ac:dyDescent="0.3">
      <c r="BN1255" s="6"/>
      <c r="BO1255" s="6"/>
      <c r="BP1255" s="6"/>
      <c r="BQ1255" s="6"/>
      <c r="BR1255" s="12"/>
      <c r="BS1255" s="12"/>
      <c r="BT1255" s="12"/>
      <c r="BU1255" s="12"/>
    </row>
    <row r="1256" spans="66:73" x14ac:dyDescent="0.3">
      <c r="BN1256" s="6"/>
      <c r="BO1256" s="6"/>
      <c r="BP1256" s="6"/>
      <c r="BQ1256" s="6"/>
      <c r="BR1256" s="12"/>
      <c r="BS1256" s="12"/>
      <c r="BT1256" s="12"/>
      <c r="BU1256" s="12"/>
    </row>
    <row r="1257" spans="66:73" x14ac:dyDescent="0.3">
      <c r="BN1257" s="6"/>
      <c r="BO1257" s="6"/>
      <c r="BP1257" s="6"/>
      <c r="BQ1257" s="6"/>
      <c r="BR1257" s="12"/>
      <c r="BS1257" s="12"/>
      <c r="BT1257" s="12"/>
      <c r="BU1257" s="12"/>
    </row>
    <row r="1258" spans="66:73" x14ac:dyDescent="0.3">
      <c r="BN1258" s="6"/>
      <c r="BO1258" s="6"/>
      <c r="BP1258" s="6"/>
      <c r="BQ1258" s="6"/>
      <c r="BR1258" s="12"/>
      <c r="BS1258" s="12"/>
      <c r="BT1258" s="12"/>
      <c r="BU1258" s="12"/>
    </row>
    <row r="1259" spans="66:73" x14ac:dyDescent="0.3">
      <c r="BN1259" s="6"/>
      <c r="BO1259" s="6"/>
      <c r="BP1259" s="6"/>
      <c r="BQ1259" s="6"/>
      <c r="BR1259" s="12"/>
      <c r="BS1259" s="12"/>
      <c r="BT1259" s="12"/>
      <c r="BU1259" s="12"/>
    </row>
    <row r="1260" spans="66:73" x14ac:dyDescent="0.3">
      <c r="BN1260" s="6"/>
      <c r="BO1260" s="6"/>
      <c r="BP1260" s="6"/>
      <c r="BQ1260" s="6"/>
      <c r="BR1260" s="12"/>
      <c r="BS1260" s="12"/>
      <c r="BT1260" s="12"/>
      <c r="BU1260" s="12"/>
    </row>
    <row r="1261" spans="66:73" x14ac:dyDescent="0.3">
      <c r="BN1261" s="6"/>
      <c r="BO1261" s="6"/>
      <c r="BP1261" s="6"/>
      <c r="BQ1261" s="6"/>
      <c r="BR1261" s="12"/>
      <c r="BS1261" s="12"/>
      <c r="BT1261" s="12"/>
      <c r="BU1261" s="12"/>
    </row>
    <row r="1262" spans="66:73" x14ac:dyDescent="0.3">
      <c r="BN1262" s="6"/>
      <c r="BO1262" s="6"/>
      <c r="BP1262" s="6"/>
      <c r="BQ1262" s="6"/>
      <c r="BR1262" s="12"/>
      <c r="BS1262" s="12"/>
      <c r="BT1262" s="12"/>
      <c r="BU1262" s="12"/>
    </row>
    <row r="1263" spans="66:73" x14ac:dyDescent="0.3">
      <c r="BN1263" s="6"/>
      <c r="BO1263" s="6"/>
      <c r="BP1263" s="6"/>
      <c r="BQ1263" s="6"/>
      <c r="BR1263" s="12"/>
      <c r="BS1263" s="12"/>
      <c r="BT1263" s="12"/>
      <c r="BU1263" s="12"/>
    </row>
    <row r="1264" spans="66:73" x14ac:dyDescent="0.3">
      <c r="BN1264" s="6"/>
      <c r="BO1264" s="6"/>
      <c r="BP1264" s="6"/>
      <c r="BQ1264" s="6"/>
      <c r="BR1264" s="12"/>
      <c r="BS1264" s="12"/>
      <c r="BT1264" s="12"/>
      <c r="BU1264" s="12"/>
    </row>
    <row r="1265" spans="66:73" x14ac:dyDescent="0.3">
      <c r="BN1265" s="6"/>
      <c r="BO1265" s="6"/>
      <c r="BP1265" s="6"/>
      <c r="BQ1265" s="6"/>
      <c r="BR1265" s="12"/>
      <c r="BS1265" s="12"/>
      <c r="BT1265" s="12"/>
      <c r="BU1265" s="12"/>
    </row>
    <row r="1266" spans="66:73" x14ac:dyDescent="0.3">
      <c r="BN1266" s="6"/>
      <c r="BO1266" s="6"/>
      <c r="BP1266" s="6"/>
      <c r="BQ1266" s="6"/>
      <c r="BR1266" s="12"/>
      <c r="BS1266" s="12"/>
      <c r="BT1266" s="12"/>
      <c r="BU1266" s="12"/>
    </row>
    <row r="1267" spans="66:73" x14ac:dyDescent="0.3">
      <c r="BN1267" s="6"/>
      <c r="BO1267" s="6"/>
      <c r="BP1267" s="6"/>
      <c r="BQ1267" s="6"/>
      <c r="BR1267" s="12"/>
      <c r="BS1267" s="12"/>
      <c r="BT1267" s="12"/>
      <c r="BU1267" s="12"/>
    </row>
    <row r="1268" spans="66:73" x14ac:dyDescent="0.3">
      <c r="BN1268" s="6"/>
      <c r="BO1268" s="6"/>
      <c r="BP1268" s="6"/>
      <c r="BQ1268" s="6"/>
      <c r="BR1268" s="12"/>
      <c r="BS1268" s="12"/>
      <c r="BT1268" s="12"/>
      <c r="BU1268" s="12"/>
    </row>
    <row r="1269" spans="66:73" x14ac:dyDescent="0.3">
      <c r="BN1269" s="6"/>
      <c r="BO1269" s="6"/>
      <c r="BP1269" s="6"/>
      <c r="BQ1269" s="6"/>
      <c r="BR1269" s="12"/>
      <c r="BS1269" s="12"/>
      <c r="BT1269" s="12"/>
      <c r="BU1269" s="12"/>
    </row>
    <row r="1270" spans="66:73" x14ac:dyDescent="0.3">
      <c r="BN1270" s="6"/>
      <c r="BO1270" s="6"/>
      <c r="BP1270" s="6"/>
      <c r="BQ1270" s="6"/>
      <c r="BR1270" s="12"/>
      <c r="BS1270" s="12"/>
      <c r="BT1270" s="12"/>
      <c r="BU1270" s="12"/>
    </row>
    <row r="1271" spans="66:73" x14ac:dyDescent="0.3">
      <c r="BN1271" s="6"/>
      <c r="BO1271" s="6"/>
      <c r="BP1271" s="6"/>
      <c r="BQ1271" s="6"/>
      <c r="BR1271" s="12"/>
      <c r="BS1271" s="12"/>
      <c r="BT1271" s="12"/>
      <c r="BU1271" s="12"/>
    </row>
    <row r="1272" spans="66:73" x14ac:dyDescent="0.3">
      <c r="BN1272" s="6"/>
      <c r="BO1272" s="6"/>
      <c r="BP1272" s="6"/>
      <c r="BQ1272" s="6"/>
      <c r="BR1272" s="12"/>
      <c r="BS1272" s="12"/>
      <c r="BT1272" s="12"/>
      <c r="BU1272" s="12"/>
    </row>
    <row r="1273" spans="66:73" x14ac:dyDescent="0.3">
      <c r="BN1273" s="6"/>
      <c r="BO1273" s="6"/>
      <c r="BP1273" s="6"/>
      <c r="BQ1273" s="6"/>
      <c r="BR1273" s="12"/>
      <c r="BS1273" s="12"/>
      <c r="BT1273" s="12"/>
      <c r="BU1273" s="12"/>
    </row>
    <row r="1274" spans="66:73" x14ac:dyDescent="0.3">
      <c r="BN1274" s="6"/>
      <c r="BO1274" s="6"/>
      <c r="BP1274" s="6"/>
      <c r="BQ1274" s="6"/>
      <c r="BR1274" s="12"/>
      <c r="BS1274" s="12"/>
      <c r="BT1274" s="12"/>
      <c r="BU1274" s="12"/>
    </row>
    <row r="1275" spans="66:73" x14ac:dyDescent="0.3">
      <c r="BN1275" s="6"/>
      <c r="BO1275" s="6"/>
      <c r="BP1275" s="6"/>
      <c r="BQ1275" s="6"/>
      <c r="BR1275" s="12"/>
      <c r="BS1275" s="12"/>
      <c r="BT1275" s="12"/>
      <c r="BU1275" s="12"/>
    </row>
    <row r="1276" spans="66:73" x14ac:dyDescent="0.3">
      <c r="BN1276" s="6"/>
      <c r="BO1276" s="6"/>
      <c r="BP1276" s="6"/>
      <c r="BQ1276" s="6"/>
      <c r="BR1276" s="12"/>
      <c r="BS1276" s="12"/>
      <c r="BT1276" s="12"/>
      <c r="BU1276" s="12"/>
    </row>
    <row r="1277" spans="66:73" x14ac:dyDescent="0.3">
      <c r="BN1277" s="6"/>
      <c r="BO1277" s="6"/>
      <c r="BP1277" s="6"/>
      <c r="BQ1277" s="6"/>
      <c r="BR1277" s="12"/>
      <c r="BS1277" s="12"/>
      <c r="BT1277" s="12"/>
      <c r="BU1277" s="12"/>
    </row>
    <row r="1278" spans="66:73" x14ac:dyDescent="0.3">
      <c r="BN1278" s="6"/>
      <c r="BO1278" s="6"/>
      <c r="BP1278" s="6"/>
      <c r="BQ1278" s="6"/>
      <c r="BR1278" s="12"/>
      <c r="BS1278" s="12"/>
      <c r="BT1278" s="12"/>
      <c r="BU1278" s="12"/>
    </row>
    <row r="1279" spans="66:73" x14ac:dyDescent="0.3">
      <c r="BN1279" s="6"/>
      <c r="BO1279" s="6"/>
      <c r="BP1279" s="6"/>
      <c r="BQ1279" s="6"/>
      <c r="BR1279" s="12"/>
      <c r="BS1279" s="12"/>
      <c r="BT1279" s="12"/>
      <c r="BU1279" s="12"/>
    </row>
    <row r="1280" spans="66:73" x14ac:dyDescent="0.3">
      <c r="BN1280" s="6"/>
      <c r="BO1280" s="6"/>
      <c r="BP1280" s="6"/>
      <c r="BQ1280" s="6"/>
      <c r="BR1280" s="12"/>
      <c r="BS1280" s="12"/>
      <c r="BT1280" s="12"/>
      <c r="BU1280" s="12"/>
    </row>
    <row r="1281" spans="66:73" x14ac:dyDescent="0.3">
      <c r="BN1281" s="6"/>
      <c r="BO1281" s="6"/>
      <c r="BP1281" s="6"/>
      <c r="BQ1281" s="6"/>
      <c r="BR1281" s="12"/>
      <c r="BS1281" s="12"/>
      <c r="BT1281" s="12"/>
      <c r="BU1281" s="12"/>
    </row>
    <row r="1282" spans="66:73" x14ac:dyDescent="0.3">
      <c r="BN1282" s="6"/>
      <c r="BO1282" s="6"/>
      <c r="BP1282" s="6"/>
      <c r="BQ1282" s="6"/>
      <c r="BR1282" s="12"/>
      <c r="BS1282" s="12"/>
      <c r="BT1282" s="12"/>
      <c r="BU1282" s="12"/>
    </row>
    <row r="1283" spans="66:73" x14ac:dyDescent="0.3">
      <c r="BN1283" s="6"/>
      <c r="BO1283" s="6"/>
      <c r="BP1283" s="6"/>
      <c r="BQ1283" s="6"/>
      <c r="BR1283" s="12"/>
      <c r="BS1283" s="12"/>
      <c r="BT1283" s="12"/>
      <c r="BU1283" s="12"/>
    </row>
    <row r="1284" spans="66:73" x14ac:dyDescent="0.3">
      <c r="BN1284" s="6"/>
      <c r="BO1284" s="6"/>
      <c r="BP1284" s="6"/>
      <c r="BQ1284" s="6"/>
      <c r="BR1284" s="12"/>
      <c r="BS1284" s="12"/>
      <c r="BT1284" s="12"/>
      <c r="BU1284" s="12"/>
    </row>
    <row r="1285" spans="66:73" x14ac:dyDescent="0.3">
      <c r="BN1285" s="6"/>
      <c r="BO1285" s="6"/>
      <c r="BP1285" s="6"/>
      <c r="BQ1285" s="6"/>
      <c r="BR1285" s="12"/>
      <c r="BS1285" s="12"/>
      <c r="BT1285" s="12"/>
      <c r="BU1285" s="12"/>
    </row>
    <row r="1286" spans="66:73" x14ac:dyDescent="0.3">
      <c r="BN1286" s="6"/>
      <c r="BO1286" s="6"/>
      <c r="BP1286" s="6"/>
      <c r="BQ1286" s="6"/>
      <c r="BR1286" s="12"/>
      <c r="BS1286" s="12"/>
      <c r="BT1286" s="12"/>
      <c r="BU1286" s="12"/>
    </row>
    <row r="1287" spans="66:73" x14ac:dyDescent="0.3">
      <c r="BN1287" s="6"/>
      <c r="BO1287" s="6"/>
      <c r="BP1287" s="6"/>
      <c r="BQ1287" s="6"/>
      <c r="BR1287" s="12"/>
      <c r="BS1287" s="12"/>
      <c r="BT1287" s="12"/>
      <c r="BU1287" s="12"/>
    </row>
    <row r="1288" spans="66:73" x14ac:dyDescent="0.3">
      <c r="BN1288" s="6"/>
      <c r="BO1288" s="6"/>
      <c r="BP1288" s="6"/>
      <c r="BQ1288" s="6"/>
      <c r="BR1288" s="12"/>
      <c r="BS1288" s="12"/>
      <c r="BT1288" s="12"/>
      <c r="BU1288" s="12"/>
    </row>
    <row r="1289" spans="66:73" x14ac:dyDescent="0.3">
      <c r="BN1289" s="6"/>
      <c r="BO1289" s="6"/>
      <c r="BP1289" s="6"/>
      <c r="BQ1289" s="6"/>
      <c r="BR1289" s="12"/>
      <c r="BS1289" s="12"/>
      <c r="BT1289" s="12"/>
      <c r="BU1289" s="12"/>
    </row>
    <row r="1290" spans="66:73" x14ac:dyDescent="0.3">
      <c r="BN1290" s="6"/>
      <c r="BO1290" s="6"/>
      <c r="BP1290" s="6"/>
      <c r="BQ1290" s="6"/>
      <c r="BR1290" s="12"/>
      <c r="BS1290" s="12"/>
      <c r="BT1290" s="12"/>
      <c r="BU1290" s="12"/>
    </row>
    <row r="1291" spans="66:73" x14ac:dyDescent="0.3">
      <c r="BN1291" s="6"/>
      <c r="BO1291" s="6"/>
      <c r="BP1291" s="6"/>
      <c r="BQ1291" s="6"/>
      <c r="BR1291" s="12"/>
      <c r="BS1291" s="12"/>
      <c r="BT1291" s="12"/>
      <c r="BU1291" s="12"/>
    </row>
    <row r="1292" spans="66:73" x14ac:dyDescent="0.3">
      <c r="BN1292" s="6"/>
      <c r="BO1292" s="6"/>
      <c r="BP1292" s="6"/>
      <c r="BQ1292" s="6"/>
      <c r="BR1292" s="12"/>
      <c r="BS1292" s="12"/>
      <c r="BT1292" s="12"/>
      <c r="BU1292" s="12"/>
    </row>
    <row r="1293" spans="66:73" x14ac:dyDescent="0.3">
      <c r="BN1293" s="6"/>
      <c r="BO1293" s="6"/>
      <c r="BP1293" s="6"/>
      <c r="BQ1293" s="6"/>
      <c r="BR1293" s="12"/>
      <c r="BS1293" s="12"/>
      <c r="BT1293" s="12"/>
      <c r="BU1293" s="12"/>
    </row>
    <row r="1294" spans="66:73" x14ac:dyDescent="0.3">
      <c r="BN1294" s="6"/>
      <c r="BO1294" s="6"/>
      <c r="BP1294" s="6"/>
      <c r="BQ1294" s="6"/>
      <c r="BR1294" s="12"/>
      <c r="BS1294" s="12"/>
      <c r="BT1294" s="12"/>
      <c r="BU1294" s="12"/>
    </row>
    <row r="1295" spans="66:73" x14ac:dyDescent="0.3">
      <c r="BN1295" s="6"/>
      <c r="BO1295" s="6"/>
      <c r="BP1295" s="6"/>
      <c r="BQ1295" s="6"/>
      <c r="BR1295" s="12"/>
      <c r="BS1295" s="12"/>
      <c r="BT1295" s="12"/>
      <c r="BU1295" s="12"/>
    </row>
    <row r="1296" spans="66:73" x14ac:dyDescent="0.3">
      <c r="BN1296" s="6"/>
      <c r="BO1296" s="6"/>
      <c r="BP1296" s="6"/>
      <c r="BQ1296" s="6"/>
      <c r="BR1296" s="12"/>
      <c r="BS1296" s="12"/>
      <c r="BT1296" s="12"/>
      <c r="BU1296" s="12"/>
    </row>
    <row r="1297" spans="66:73" x14ac:dyDescent="0.3">
      <c r="BN1297" s="6"/>
      <c r="BO1297" s="6"/>
      <c r="BP1297" s="6"/>
      <c r="BQ1297" s="6"/>
      <c r="BR1297" s="12"/>
      <c r="BS1297" s="12"/>
      <c r="BT1297" s="12"/>
      <c r="BU1297" s="12"/>
    </row>
    <row r="1298" spans="66:73" x14ac:dyDescent="0.3">
      <c r="BN1298" s="6"/>
      <c r="BO1298" s="6"/>
      <c r="BP1298" s="6"/>
      <c r="BQ1298" s="6"/>
      <c r="BR1298" s="12"/>
      <c r="BS1298" s="12"/>
      <c r="BT1298" s="12"/>
      <c r="BU1298" s="12"/>
    </row>
    <row r="1299" spans="66:73" x14ac:dyDescent="0.3">
      <c r="BN1299" s="6"/>
      <c r="BO1299" s="6"/>
      <c r="BP1299" s="6"/>
      <c r="BQ1299" s="6"/>
      <c r="BR1299" s="12"/>
      <c r="BS1299" s="12"/>
      <c r="BT1299" s="12"/>
      <c r="BU1299" s="12"/>
    </row>
    <row r="1300" spans="66:73" x14ac:dyDescent="0.3">
      <c r="BN1300" s="6"/>
      <c r="BO1300" s="6"/>
      <c r="BP1300" s="6"/>
      <c r="BQ1300" s="6"/>
      <c r="BR1300" s="12"/>
      <c r="BS1300" s="12"/>
      <c r="BT1300" s="12"/>
      <c r="BU1300" s="12"/>
    </row>
    <row r="1301" spans="66:73" x14ac:dyDescent="0.3">
      <c r="BN1301" s="6"/>
      <c r="BO1301" s="6"/>
      <c r="BP1301" s="6"/>
      <c r="BQ1301" s="6"/>
      <c r="BR1301" s="12"/>
      <c r="BS1301" s="12"/>
      <c r="BT1301" s="12"/>
      <c r="BU1301" s="12"/>
    </row>
    <row r="1302" spans="66:73" x14ac:dyDescent="0.3">
      <c r="BN1302" s="6"/>
      <c r="BO1302" s="6"/>
      <c r="BP1302" s="6"/>
      <c r="BQ1302" s="6"/>
      <c r="BR1302" s="12"/>
      <c r="BS1302" s="12"/>
      <c r="BT1302" s="12"/>
      <c r="BU1302" s="12"/>
    </row>
    <row r="1303" spans="66:73" x14ac:dyDescent="0.3">
      <c r="BN1303" s="6"/>
      <c r="BO1303" s="6"/>
      <c r="BP1303" s="6"/>
      <c r="BQ1303" s="6"/>
      <c r="BR1303" s="12"/>
      <c r="BS1303" s="12"/>
      <c r="BT1303" s="12"/>
      <c r="BU1303" s="12"/>
    </row>
    <row r="1304" spans="66:73" x14ac:dyDescent="0.3">
      <c r="BN1304" s="6"/>
      <c r="BO1304" s="6"/>
      <c r="BP1304" s="6"/>
      <c r="BQ1304" s="6"/>
      <c r="BR1304" s="12"/>
      <c r="BS1304" s="12"/>
      <c r="BT1304" s="12"/>
      <c r="BU1304" s="12"/>
    </row>
    <row r="1305" spans="66:73" x14ac:dyDescent="0.3">
      <c r="BN1305" s="6"/>
      <c r="BO1305" s="6"/>
      <c r="BP1305" s="6"/>
      <c r="BQ1305" s="6"/>
      <c r="BR1305" s="12"/>
      <c r="BS1305" s="12"/>
      <c r="BT1305" s="12"/>
      <c r="BU1305" s="12"/>
    </row>
    <row r="1306" spans="66:73" x14ac:dyDescent="0.3">
      <c r="BN1306" s="6"/>
      <c r="BO1306" s="6"/>
      <c r="BP1306" s="6"/>
      <c r="BQ1306" s="6"/>
      <c r="BR1306" s="12"/>
      <c r="BS1306" s="12"/>
      <c r="BT1306" s="12"/>
      <c r="BU1306" s="12"/>
    </row>
    <row r="1307" spans="66:73" x14ac:dyDescent="0.3">
      <c r="BN1307" s="6"/>
      <c r="BO1307" s="6"/>
      <c r="BP1307" s="6"/>
      <c r="BQ1307" s="6"/>
      <c r="BR1307" s="12"/>
      <c r="BS1307" s="12"/>
      <c r="BT1307" s="12"/>
      <c r="BU1307" s="12"/>
    </row>
    <row r="1308" spans="66:73" x14ac:dyDescent="0.3">
      <c r="BN1308" s="6"/>
      <c r="BO1308" s="6"/>
      <c r="BP1308" s="6"/>
      <c r="BQ1308" s="6"/>
      <c r="BR1308" s="12"/>
      <c r="BS1308" s="12"/>
      <c r="BT1308" s="12"/>
      <c r="BU1308" s="12"/>
    </row>
    <row r="1309" spans="66:73" x14ac:dyDescent="0.3">
      <c r="BN1309" s="6"/>
      <c r="BO1309" s="6"/>
      <c r="BP1309" s="6"/>
      <c r="BQ1309" s="6"/>
      <c r="BR1309" s="12"/>
      <c r="BS1309" s="12"/>
      <c r="BT1309" s="12"/>
      <c r="BU1309" s="12"/>
    </row>
    <row r="1310" spans="66:73" x14ac:dyDescent="0.3">
      <c r="BN1310" s="6"/>
      <c r="BO1310" s="6"/>
      <c r="BP1310" s="6"/>
      <c r="BQ1310" s="6"/>
      <c r="BR1310" s="12"/>
      <c r="BS1310" s="12"/>
      <c r="BT1310" s="12"/>
      <c r="BU1310" s="12"/>
    </row>
    <row r="1311" spans="66:73" x14ac:dyDescent="0.3">
      <c r="BN1311" s="6"/>
      <c r="BO1311" s="6"/>
      <c r="BP1311" s="6"/>
      <c r="BQ1311" s="6"/>
      <c r="BR1311" s="12"/>
      <c r="BS1311" s="12"/>
      <c r="BT1311" s="12"/>
      <c r="BU1311" s="12"/>
    </row>
    <row r="1312" spans="66:73" x14ac:dyDescent="0.3">
      <c r="BN1312" s="6"/>
      <c r="BO1312" s="6"/>
      <c r="BP1312" s="6"/>
      <c r="BQ1312" s="6"/>
      <c r="BR1312" s="12"/>
      <c r="BS1312" s="12"/>
      <c r="BT1312" s="12"/>
      <c r="BU1312" s="12"/>
    </row>
    <row r="1313" spans="66:73" x14ac:dyDescent="0.3">
      <c r="BN1313" s="6"/>
      <c r="BO1313" s="6"/>
      <c r="BP1313" s="6"/>
      <c r="BQ1313" s="6"/>
      <c r="BR1313" s="12"/>
      <c r="BS1313" s="12"/>
      <c r="BT1313" s="12"/>
      <c r="BU1313" s="12"/>
    </row>
    <row r="1314" spans="66:73" x14ac:dyDescent="0.3">
      <c r="BN1314" s="6"/>
      <c r="BO1314" s="6"/>
      <c r="BP1314" s="6"/>
      <c r="BQ1314" s="6"/>
      <c r="BR1314" s="12"/>
      <c r="BS1314" s="12"/>
      <c r="BT1314" s="12"/>
      <c r="BU1314" s="12"/>
    </row>
    <row r="1315" spans="66:73" x14ac:dyDescent="0.3">
      <c r="BN1315" s="6"/>
      <c r="BO1315" s="6"/>
      <c r="BP1315" s="6"/>
      <c r="BQ1315" s="6"/>
      <c r="BR1315" s="12"/>
      <c r="BS1315" s="12"/>
      <c r="BT1315" s="12"/>
      <c r="BU1315" s="12"/>
    </row>
    <row r="1316" spans="66:73" x14ac:dyDescent="0.3">
      <c r="BN1316" s="6"/>
      <c r="BO1316" s="6"/>
      <c r="BP1316" s="6"/>
      <c r="BQ1316" s="6"/>
      <c r="BR1316" s="12"/>
      <c r="BS1316" s="12"/>
      <c r="BT1316" s="12"/>
      <c r="BU1316" s="12"/>
    </row>
    <row r="1317" spans="66:73" x14ac:dyDescent="0.3">
      <c r="BN1317" s="6"/>
      <c r="BO1317" s="6"/>
      <c r="BP1317" s="6"/>
      <c r="BQ1317" s="6"/>
      <c r="BR1317" s="12"/>
      <c r="BS1317" s="12"/>
      <c r="BT1317" s="12"/>
      <c r="BU1317" s="12"/>
    </row>
    <row r="1318" spans="66:73" x14ac:dyDescent="0.3">
      <c r="BN1318" s="6"/>
      <c r="BO1318" s="6"/>
      <c r="BP1318" s="6"/>
      <c r="BQ1318" s="6"/>
      <c r="BR1318" s="12"/>
      <c r="BS1318" s="12"/>
      <c r="BT1318" s="12"/>
      <c r="BU1318" s="12"/>
    </row>
    <row r="1319" spans="66:73" x14ac:dyDescent="0.3">
      <c r="BN1319" s="6"/>
      <c r="BO1319" s="6"/>
      <c r="BP1319" s="6"/>
      <c r="BQ1319" s="6"/>
      <c r="BR1319" s="12"/>
      <c r="BS1319" s="12"/>
      <c r="BT1319" s="12"/>
      <c r="BU1319" s="12"/>
    </row>
    <row r="1320" spans="66:73" x14ac:dyDescent="0.3">
      <c r="BN1320" s="6"/>
      <c r="BO1320" s="6"/>
      <c r="BP1320" s="6"/>
      <c r="BQ1320" s="6"/>
      <c r="BR1320" s="12"/>
      <c r="BS1320" s="12"/>
      <c r="BT1320" s="12"/>
      <c r="BU1320" s="12"/>
    </row>
    <row r="1321" spans="66:73" x14ac:dyDescent="0.3">
      <c r="BN1321" s="6"/>
      <c r="BO1321" s="6"/>
      <c r="BP1321" s="6"/>
      <c r="BQ1321" s="6"/>
      <c r="BR1321" s="12"/>
      <c r="BS1321" s="12"/>
      <c r="BT1321" s="12"/>
      <c r="BU1321" s="12"/>
    </row>
    <row r="1322" spans="66:73" x14ac:dyDescent="0.3">
      <c r="BN1322" s="6"/>
      <c r="BO1322" s="6"/>
      <c r="BP1322" s="6"/>
      <c r="BQ1322" s="6"/>
      <c r="BR1322" s="12"/>
      <c r="BS1322" s="12"/>
      <c r="BT1322" s="12"/>
      <c r="BU1322" s="12"/>
    </row>
    <row r="1323" spans="66:73" x14ac:dyDescent="0.3">
      <c r="BN1323" s="6"/>
      <c r="BO1323" s="6"/>
      <c r="BP1323" s="6"/>
      <c r="BQ1323" s="6"/>
      <c r="BR1323" s="12"/>
      <c r="BS1323" s="12"/>
      <c r="BT1323" s="12"/>
      <c r="BU1323" s="12"/>
    </row>
    <row r="1324" spans="66:73" x14ac:dyDescent="0.3">
      <c r="BN1324" s="6"/>
      <c r="BO1324" s="6"/>
      <c r="BP1324" s="6"/>
      <c r="BQ1324" s="6"/>
      <c r="BR1324" s="12"/>
      <c r="BS1324" s="12"/>
      <c r="BT1324" s="12"/>
      <c r="BU1324" s="12"/>
    </row>
    <row r="1325" spans="66:73" x14ac:dyDescent="0.3">
      <c r="BN1325" s="6"/>
      <c r="BO1325" s="6"/>
      <c r="BP1325" s="6"/>
      <c r="BQ1325" s="6"/>
      <c r="BR1325" s="12"/>
      <c r="BS1325" s="12"/>
      <c r="BT1325" s="12"/>
      <c r="BU1325" s="12"/>
    </row>
    <row r="1326" spans="66:73" x14ac:dyDescent="0.3">
      <c r="BN1326" s="6"/>
      <c r="BO1326" s="6"/>
      <c r="BP1326" s="6"/>
      <c r="BQ1326" s="6"/>
      <c r="BR1326" s="12"/>
      <c r="BS1326" s="12"/>
      <c r="BT1326" s="12"/>
      <c r="BU1326" s="12"/>
    </row>
    <row r="1327" spans="66:73" x14ac:dyDescent="0.3">
      <c r="BN1327" s="6"/>
      <c r="BO1327" s="6"/>
      <c r="BP1327" s="6"/>
      <c r="BQ1327" s="6"/>
      <c r="BR1327" s="12"/>
      <c r="BS1327" s="12"/>
      <c r="BT1327" s="12"/>
      <c r="BU1327" s="12"/>
    </row>
    <row r="1328" spans="66:73" x14ac:dyDescent="0.3">
      <c r="BN1328" s="6"/>
      <c r="BO1328" s="6"/>
      <c r="BP1328" s="6"/>
      <c r="BQ1328" s="6"/>
      <c r="BR1328" s="12"/>
      <c r="BS1328" s="12"/>
      <c r="BT1328" s="12"/>
      <c r="BU1328" s="12"/>
    </row>
    <row r="1329" spans="66:73" x14ac:dyDescent="0.3">
      <c r="BN1329" s="6"/>
      <c r="BO1329" s="6"/>
      <c r="BP1329" s="6"/>
      <c r="BQ1329" s="6"/>
      <c r="BR1329" s="12"/>
      <c r="BS1329" s="12"/>
      <c r="BT1329" s="12"/>
      <c r="BU1329" s="12"/>
    </row>
    <row r="1330" spans="66:73" x14ac:dyDescent="0.3">
      <c r="BN1330" s="6"/>
      <c r="BO1330" s="6"/>
      <c r="BP1330" s="6"/>
      <c r="BQ1330" s="6"/>
      <c r="BR1330" s="12"/>
      <c r="BS1330" s="12"/>
      <c r="BT1330" s="12"/>
      <c r="BU1330" s="12"/>
    </row>
    <row r="1331" spans="66:73" x14ac:dyDescent="0.3">
      <c r="BN1331" s="6"/>
      <c r="BO1331" s="6"/>
      <c r="BP1331" s="6"/>
      <c r="BQ1331" s="6"/>
      <c r="BR1331" s="12"/>
      <c r="BS1331" s="12"/>
      <c r="BT1331" s="12"/>
      <c r="BU1331" s="12"/>
    </row>
    <row r="1332" spans="66:73" x14ac:dyDescent="0.3">
      <c r="BN1332" s="6"/>
      <c r="BO1332" s="6"/>
      <c r="BP1332" s="6"/>
      <c r="BQ1332" s="6"/>
      <c r="BR1332" s="12"/>
      <c r="BS1332" s="12"/>
      <c r="BT1332" s="12"/>
      <c r="BU1332" s="12"/>
    </row>
    <row r="1333" spans="66:73" x14ac:dyDescent="0.3">
      <c r="BN1333" s="6"/>
      <c r="BO1333" s="6"/>
      <c r="BP1333" s="6"/>
      <c r="BQ1333" s="6"/>
      <c r="BR1333" s="12"/>
      <c r="BS1333" s="12"/>
      <c r="BT1333" s="12"/>
      <c r="BU1333" s="12"/>
    </row>
    <row r="1334" spans="66:73" x14ac:dyDescent="0.3">
      <c r="BN1334" s="6"/>
      <c r="BO1334" s="6"/>
      <c r="BP1334" s="6"/>
      <c r="BQ1334" s="6"/>
      <c r="BR1334" s="12"/>
      <c r="BS1334" s="12"/>
      <c r="BT1334" s="12"/>
      <c r="BU1334" s="12"/>
    </row>
    <row r="1335" spans="66:73" x14ac:dyDescent="0.3">
      <c r="BN1335" s="6"/>
      <c r="BO1335" s="6"/>
      <c r="BP1335" s="6"/>
      <c r="BQ1335" s="6"/>
      <c r="BR1335" s="12"/>
      <c r="BS1335" s="12"/>
      <c r="BT1335" s="12"/>
      <c r="BU1335" s="12"/>
    </row>
    <row r="1336" spans="66:73" x14ac:dyDescent="0.3">
      <c r="BN1336" s="6"/>
      <c r="BO1336" s="6"/>
      <c r="BP1336" s="6"/>
      <c r="BQ1336" s="6"/>
      <c r="BR1336" s="12"/>
      <c r="BS1336" s="12"/>
      <c r="BT1336" s="12"/>
      <c r="BU1336" s="12"/>
    </row>
    <row r="1337" spans="66:73" x14ac:dyDescent="0.3">
      <c r="BN1337" s="6"/>
      <c r="BO1337" s="6"/>
      <c r="BP1337" s="6"/>
      <c r="BQ1337" s="6"/>
      <c r="BR1337" s="12"/>
      <c r="BS1337" s="12"/>
      <c r="BT1337" s="12"/>
      <c r="BU1337" s="12"/>
    </row>
    <row r="1338" spans="66:73" x14ac:dyDescent="0.3">
      <c r="BN1338" s="6"/>
      <c r="BO1338" s="6"/>
      <c r="BP1338" s="6"/>
      <c r="BQ1338" s="6"/>
      <c r="BR1338" s="12"/>
      <c r="BS1338" s="12"/>
      <c r="BT1338" s="12"/>
      <c r="BU1338" s="12"/>
    </row>
    <row r="1339" spans="66:73" x14ac:dyDescent="0.3">
      <c r="BN1339" s="6"/>
      <c r="BO1339" s="6"/>
      <c r="BP1339" s="6"/>
      <c r="BQ1339" s="6"/>
      <c r="BR1339" s="12"/>
      <c r="BS1339" s="12"/>
      <c r="BT1339" s="12"/>
      <c r="BU1339" s="12"/>
    </row>
    <row r="1340" spans="66:73" x14ac:dyDescent="0.3">
      <c r="BN1340" s="6"/>
      <c r="BO1340" s="6"/>
      <c r="BP1340" s="6"/>
      <c r="BQ1340" s="6"/>
      <c r="BR1340" s="12"/>
      <c r="BS1340" s="12"/>
      <c r="BT1340" s="12"/>
      <c r="BU1340" s="12"/>
    </row>
    <row r="1341" spans="66:73" x14ac:dyDescent="0.3">
      <c r="BN1341" s="6"/>
      <c r="BO1341" s="6"/>
      <c r="BP1341" s="6"/>
      <c r="BQ1341" s="6"/>
      <c r="BR1341" s="12"/>
      <c r="BS1341" s="12"/>
      <c r="BT1341" s="12"/>
      <c r="BU1341" s="12"/>
    </row>
    <row r="1342" spans="66:73" x14ac:dyDescent="0.3">
      <c r="BN1342" s="6"/>
      <c r="BO1342" s="6"/>
      <c r="BP1342" s="6"/>
      <c r="BQ1342" s="6"/>
      <c r="BR1342" s="12"/>
      <c r="BS1342" s="12"/>
      <c r="BT1342" s="12"/>
      <c r="BU1342" s="12"/>
    </row>
    <row r="1343" spans="66:73" x14ac:dyDescent="0.3">
      <c r="BN1343" s="6"/>
      <c r="BO1343" s="6"/>
      <c r="BP1343" s="6"/>
      <c r="BQ1343" s="6"/>
      <c r="BR1343" s="12"/>
      <c r="BS1343" s="12"/>
      <c r="BT1343" s="12"/>
      <c r="BU1343" s="12"/>
    </row>
    <row r="1344" spans="66:73" x14ac:dyDescent="0.3">
      <c r="BN1344" s="6"/>
      <c r="BO1344" s="6"/>
      <c r="BP1344" s="6"/>
      <c r="BQ1344" s="6"/>
      <c r="BR1344" s="12"/>
      <c r="BS1344" s="12"/>
      <c r="BT1344" s="12"/>
      <c r="BU1344" s="12"/>
    </row>
    <row r="1345" spans="66:73" x14ac:dyDescent="0.3">
      <c r="BN1345" s="6"/>
      <c r="BO1345" s="6"/>
      <c r="BP1345" s="6"/>
      <c r="BQ1345" s="6"/>
      <c r="BR1345" s="12"/>
      <c r="BS1345" s="12"/>
      <c r="BT1345" s="12"/>
      <c r="BU1345" s="12"/>
    </row>
    <row r="1346" spans="66:73" x14ac:dyDescent="0.3">
      <c r="BN1346" s="6"/>
      <c r="BO1346" s="6"/>
      <c r="BP1346" s="6"/>
      <c r="BQ1346" s="6"/>
      <c r="BR1346" s="12"/>
      <c r="BS1346" s="12"/>
      <c r="BT1346" s="12"/>
      <c r="BU1346" s="12"/>
    </row>
    <row r="1347" spans="66:73" x14ac:dyDescent="0.3">
      <c r="BN1347" s="6"/>
      <c r="BO1347" s="6"/>
      <c r="BP1347" s="6"/>
      <c r="BQ1347" s="6"/>
      <c r="BR1347" s="12"/>
      <c r="BS1347" s="12"/>
      <c r="BT1347" s="12"/>
      <c r="BU1347" s="12"/>
    </row>
    <row r="1348" spans="66:73" x14ac:dyDescent="0.3">
      <c r="BN1348" s="6"/>
      <c r="BO1348" s="6"/>
      <c r="BP1348" s="6"/>
      <c r="BQ1348" s="6"/>
      <c r="BR1348" s="12"/>
      <c r="BS1348" s="12"/>
      <c r="BT1348" s="12"/>
      <c r="BU1348" s="12"/>
    </row>
    <row r="1349" spans="66:73" x14ac:dyDescent="0.3">
      <c r="BN1349" s="6"/>
      <c r="BO1349" s="6"/>
      <c r="BP1349" s="6"/>
      <c r="BQ1349" s="6"/>
      <c r="BR1349" s="12"/>
      <c r="BS1349" s="12"/>
      <c r="BT1349" s="12"/>
      <c r="BU1349" s="12"/>
    </row>
    <row r="1350" spans="66:73" x14ac:dyDescent="0.3">
      <c r="BN1350" s="6"/>
      <c r="BO1350" s="6"/>
      <c r="BP1350" s="6"/>
      <c r="BQ1350" s="6"/>
      <c r="BR1350" s="12"/>
      <c r="BS1350" s="12"/>
      <c r="BT1350" s="12"/>
      <c r="BU1350" s="12"/>
    </row>
    <row r="1351" spans="66:73" x14ac:dyDescent="0.3">
      <c r="BN1351" s="6"/>
      <c r="BO1351" s="6"/>
      <c r="BP1351" s="6"/>
      <c r="BQ1351" s="6"/>
      <c r="BR1351" s="12"/>
      <c r="BS1351" s="12"/>
      <c r="BT1351" s="12"/>
      <c r="BU1351" s="12"/>
    </row>
    <row r="1352" spans="66:73" x14ac:dyDescent="0.3">
      <c r="BN1352" s="6"/>
      <c r="BO1352" s="6"/>
      <c r="BP1352" s="6"/>
      <c r="BQ1352" s="6"/>
      <c r="BR1352" s="12"/>
      <c r="BS1352" s="12"/>
      <c r="BT1352" s="12"/>
      <c r="BU1352" s="12"/>
    </row>
    <row r="1353" spans="66:73" x14ac:dyDescent="0.3">
      <c r="BN1353" s="6"/>
      <c r="BO1353" s="6"/>
      <c r="BP1353" s="6"/>
      <c r="BQ1353" s="6"/>
      <c r="BR1353" s="12"/>
      <c r="BS1353" s="12"/>
      <c r="BT1353" s="12"/>
      <c r="BU1353" s="12"/>
    </row>
    <row r="1354" spans="66:73" x14ac:dyDescent="0.3">
      <c r="BN1354" s="6"/>
      <c r="BO1354" s="6"/>
      <c r="BP1354" s="6"/>
      <c r="BQ1354" s="6"/>
      <c r="BR1354" s="12"/>
      <c r="BS1354" s="12"/>
      <c r="BT1354" s="12"/>
      <c r="BU1354" s="12"/>
    </row>
    <row r="1355" spans="66:73" x14ac:dyDescent="0.3">
      <c r="BN1355" s="6"/>
      <c r="BO1355" s="6"/>
      <c r="BP1355" s="6"/>
      <c r="BQ1355" s="6"/>
      <c r="BR1355" s="12"/>
      <c r="BS1355" s="12"/>
      <c r="BT1355" s="12"/>
      <c r="BU1355" s="12"/>
    </row>
    <row r="1356" spans="66:73" x14ac:dyDescent="0.3">
      <c r="BN1356" s="6"/>
      <c r="BO1356" s="6"/>
      <c r="BP1356" s="6"/>
      <c r="BQ1356" s="6"/>
      <c r="BR1356" s="12"/>
      <c r="BS1356" s="12"/>
      <c r="BT1356" s="12"/>
      <c r="BU1356" s="12"/>
    </row>
    <row r="1357" spans="66:73" x14ac:dyDescent="0.3">
      <c r="BN1357" s="6"/>
      <c r="BO1357" s="6"/>
      <c r="BP1357" s="6"/>
      <c r="BQ1357" s="6"/>
      <c r="BR1357" s="12"/>
      <c r="BS1357" s="12"/>
      <c r="BT1357" s="12"/>
      <c r="BU1357" s="12"/>
    </row>
    <row r="1358" spans="66:73" x14ac:dyDescent="0.3">
      <c r="BN1358" s="6"/>
      <c r="BO1358" s="6"/>
      <c r="BP1358" s="6"/>
      <c r="BQ1358" s="6"/>
      <c r="BR1358" s="12"/>
      <c r="BS1358" s="12"/>
      <c r="BT1358" s="12"/>
      <c r="BU1358" s="12"/>
    </row>
    <row r="1359" spans="66:73" x14ac:dyDescent="0.3">
      <c r="BN1359" s="6"/>
      <c r="BO1359" s="6"/>
      <c r="BP1359" s="6"/>
      <c r="BQ1359" s="6"/>
      <c r="BR1359" s="12"/>
      <c r="BS1359" s="12"/>
      <c r="BT1359" s="12"/>
      <c r="BU1359" s="12"/>
    </row>
    <row r="1360" spans="66:73" x14ac:dyDescent="0.3">
      <c r="BN1360" s="6"/>
      <c r="BO1360" s="6"/>
      <c r="BP1360" s="6"/>
      <c r="BQ1360" s="6"/>
      <c r="BR1360" s="12"/>
      <c r="BS1360" s="12"/>
      <c r="BT1360" s="12"/>
      <c r="BU1360" s="12"/>
    </row>
    <row r="1361" spans="66:73" x14ac:dyDescent="0.3">
      <c r="BN1361" s="6"/>
      <c r="BO1361" s="6"/>
      <c r="BP1361" s="6"/>
      <c r="BQ1361" s="6"/>
      <c r="BR1361" s="12"/>
      <c r="BS1361" s="12"/>
      <c r="BT1361" s="12"/>
      <c r="BU1361" s="12"/>
    </row>
    <row r="1362" spans="66:73" x14ac:dyDescent="0.3">
      <c r="BN1362" s="6"/>
      <c r="BO1362" s="6"/>
      <c r="BP1362" s="6"/>
      <c r="BQ1362" s="6"/>
      <c r="BR1362" s="12"/>
      <c r="BS1362" s="12"/>
      <c r="BT1362" s="12"/>
      <c r="BU1362" s="12"/>
    </row>
    <row r="1363" spans="66:73" x14ac:dyDescent="0.3">
      <c r="BN1363" s="6"/>
      <c r="BO1363" s="6"/>
      <c r="BP1363" s="6"/>
      <c r="BQ1363" s="6"/>
      <c r="BR1363" s="12"/>
      <c r="BS1363" s="12"/>
      <c r="BT1363" s="12"/>
      <c r="BU1363" s="12"/>
    </row>
    <row r="1364" spans="66:73" x14ac:dyDescent="0.3">
      <c r="BN1364" s="6"/>
      <c r="BO1364" s="6"/>
      <c r="BP1364" s="6"/>
      <c r="BQ1364" s="6"/>
      <c r="BR1364" s="12"/>
      <c r="BS1364" s="12"/>
      <c r="BT1364" s="12"/>
      <c r="BU1364" s="12"/>
    </row>
    <row r="1365" spans="66:73" x14ac:dyDescent="0.3">
      <c r="BN1365" s="6"/>
      <c r="BO1365" s="6"/>
      <c r="BP1365" s="6"/>
      <c r="BQ1365" s="6"/>
      <c r="BR1365" s="12"/>
      <c r="BS1365" s="12"/>
      <c r="BT1365" s="12"/>
      <c r="BU1365" s="12"/>
    </row>
    <row r="1366" spans="66:73" x14ac:dyDescent="0.3">
      <c r="BN1366" s="6"/>
      <c r="BO1366" s="6"/>
      <c r="BP1366" s="6"/>
      <c r="BQ1366" s="6"/>
      <c r="BR1366" s="12"/>
      <c r="BS1366" s="12"/>
      <c r="BT1366" s="12"/>
      <c r="BU1366" s="12"/>
    </row>
    <row r="1367" spans="66:73" x14ac:dyDescent="0.3">
      <c r="BN1367" s="6"/>
      <c r="BO1367" s="6"/>
      <c r="BP1367" s="6"/>
      <c r="BQ1367" s="6"/>
      <c r="BR1367" s="12"/>
      <c r="BS1367" s="12"/>
      <c r="BT1367" s="12"/>
      <c r="BU1367" s="12"/>
    </row>
    <row r="1368" spans="66:73" x14ac:dyDescent="0.3">
      <c r="BN1368" s="6"/>
      <c r="BO1368" s="6"/>
      <c r="BP1368" s="6"/>
      <c r="BQ1368" s="6"/>
      <c r="BR1368" s="12"/>
      <c r="BS1368" s="12"/>
      <c r="BT1368" s="12"/>
      <c r="BU1368" s="12"/>
    </row>
    <row r="1369" spans="66:73" x14ac:dyDescent="0.3">
      <c r="BN1369" s="6"/>
      <c r="BO1369" s="6"/>
      <c r="BP1369" s="6"/>
      <c r="BQ1369" s="6"/>
      <c r="BR1369" s="12"/>
      <c r="BS1369" s="12"/>
      <c r="BT1369" s="12"/>
      <c r="BU1369" s="12"/>
    </row>
    <row r="1370" spans="66:73" x14ac:dyDescent="0.3">
      <c r="BN1370" s="6"/>
      <c r="BO1370" s="6"/>
      <c r="BP1370" s="6"/>
      <c r="BQ1370" s="6"/>
      <c r="BR1370" s="12"/>
      <c r="BS1370" s="12"/>
      <c r="BT1370" s="12"/>
      <c r="BU1370" s="12"/>
    </row>
    <row r="1371" spans="66:73" x14ac:dyDescent="0.3">
      <c r="BN1371" s="6"/>
      <c r="BO1371" s="6"/>
      <c r="BP1371" s="6"/>
      <c r="BQ1371" s="6"/>
      <c r="BR1371" s="12"/>
      <c r="BS1371" s="12"/>
      <c r="BT1371" s="12"/>
      <c r="BU1371" s="12"/>
    </row>
    <row r="1372" spans="66:73" x14ac:dyDescent="0.3">
      <c r="BN1372" s="6"/>
      <c r="BO1372" s="6"/>
      <c r="BP1372" s="6"/>
      <c r="BQ1372" s="6"/>
      <c r="BR1372" s="12"/>
      <c r="BS1372" s="12"/>
      <c r="BT1372" s="12"/>
      <c r="BU1372" s="12"/>
    </row>
    <row r="1373" spans="66:73" x14ac:dyDescent="0.3">
      <c r="BN1373" s="6"/>
      <c r="BO1373" s="6"/>
      <c r="BP1373" s="6"/>
      <c r="BQ1373" s="6"/>
      <c r="BR1373" s="12"/>
      <c r="BS1373" s="12"/>
      <c r="BT1373" s="12"/>
      <c r="BU1373" s="12"/>
    </row>
    <row r="1374" spans="66:73" x14ac:dyDescent="0.3">
      <c r="BN1374" s="6"/>
      <c r="BO1374" s="6"/>
      <c r="BP1374" s="6"/>
      <c r="BQ1374" s="6"/>
      <c r="BR1374" s="12"/>
      <c r="BS1374" s="12"/>
      <c r="BT1374" s="12"/>
      <c r="BU1374" s="12"/>
    </row>
    <row r="1375" spans="66:73" x14ac:dyDescent="0.3">
      <c r="BN1375" s="6"/>
      <c r="BO1375" s="6"/>
      <c r="BP1375" s="6"/>
      <c r="BQ1375" s="6"/>
      <c r="BR1375" s="12"/>
      <c r="BS1375" s="12"/>
      <c r="BT1375" s="12"/>
      <c r="BU1375" s="12"/>
    </row>
    <row r="1376" spans="66:73" x14ac:dyDescent="0.3">
      <c r="BN1376" s="6"/>
      <c r="BO1376" s="6"/>
      <c r="BP1376" s="6"/>
      <c r="BQ1376" s="6"/>
      <c r="BR1376" s="12"/>
      <c r="BS1376" s="12"/>
      <c r="BT1376" s="12"/>
      <c r="BU1376" s="12"/>
    </row>
    <row r="1377" spans="66:73" x14ac:dyDescent="0.3">
      <c r="BN1377" s="6"/>
      <c r="BO1377" s="6"/>
      <c r="BP1377" s="6"/>
      <c r="BQ1377" s="6"/>
      <c r="BR1377" s="12"/>
      <c r="BS1377" s="12"/>
      <c r="BT1377" s="12"/>
      <c r="BU1377" s="12"/>
    </row>
    <row r="1378" spans="66:73" x14ac:dyDescent="0.3">
      <c r="BN1378" s="6"/>
      <c r="BO1378" s="6"/>
      <c r="BP1378" s="6"/>
      <c r="BQ1378" s="6"/>
      <c r="BR1378" s="12"/>
      <c r="BS1378" s="12"/>
      <c r="BT1378" s="12"/>
      <c r="BU1378" s="12"/>
    </row>
    <row r="1379" spans="66:73" x14ac:dyDescent="0.3">
      <c r="BN1379" s="6"/>
      <c r="BO1379" s="6"/>
      <c r="BP1379" s="6"/>
      <c r="BQ1379" s="6"/>
      <c r="BR1379" s="12"/>
      <c r="BS1379" s="12"/>
      <c r="BT1379" s="12"/>
      <c r="BU1379" s="12"/>
    </row>
    <row r="1380" spans="66:73" x14ac:dyDescent="0.3">
      <c r="BN1380" s="6"/>
      <c r="BO1380" s="6"/>
      <c r="BP1380" s="6"/>
      <c r="BQ1380" s="6"/>
      <c r="BR1380" s="12"/>
      <c r="BS1380" s="12"/>
      <c r="BT1380" s="12"/>
      <c r="BU1380" s="12"/>
    </row>
    <row r="1381" spans="66:73" x14ac:dyDescent="0.3">
      <c r="BN1381" s="6"/>
      <c r="BO1381" s="6"/>
      <c r="BP1381" s="6"/>
      <c r="BQ1381" s="6"/>
      <c r="BR1381" s="12"/>
      <c r="BS1381" s="12"/>
      <c r="BT1381" s="12"/>
      <c r="BU1381" s="12"/>
    </row>
    <row r="1382" spans="66:73" x14ac:dyDescent="0.3">
      <c r="BN1382" s="6"/>
      <c r="BO1382" s="6"/>
      <c r="BP1382" s="6"/>
      <c r="BQ1382" s="6"/>
      <c r="BR1382" s="12"/>
      <c r="BS1382" s="12"/>
      <c r="BT1382" s="12"/>
      <c r="BU1382" s="12"/>
    </row>
    <row r="1383" spans="66:73" x14ac:dyDescent="0.3">
      <c r="BN1383" s="6"/>
      <c r="BO1383" s="6"/>
      <c r="BP1383" s="6"/>
      <c r="BQ1383" s="6"/>
      <c r="BR1383" s="12"/>
      <c r="BS1383" s="12"/>
      <c r="BT1383" s="12"/>
      <c r="BU1383" s="12"/>
    </row>
    <row r="1384" spans="66:73" x14ac:dyDescent="0.3">
      <c r="BN1384" s="6"/>
      <c r="BO1384" s="6"/>
      <c r="BP1384" s="6"/>
      <c r="BQ1384" s="6"/>
      <c r="BR1384" s="12"/>
      <c r="BS1384" s="12"/>
      <c r="BT1384" s="12"/>
      <c r="BU1384" s="12"/>
    </row>
    <row r="1385" spans="66:73" x14ac:dyDescent="0.3">
      <c r="BN1385" s="6"/>
      <c r="BO1385" s="6"/>
      <c r="BP1385" s="6"/>
      <c r="BQ1385" s="6"/>
      <c r="BR1385" s="12"/>
      <c r="BS1385" s="12"/>
      <c r="BT1385" s="12"/>
      <c r="BU1385" s="12"/>
    </row>
    <row r="1386" spans="66:73" x14ac:dyDescent="0.3">
      <c r="BN1386" s="6"/>
      <c r="BO1386" s="6"/>
      <c r="BP1386" s="6"/>
      <c r="BQ1386" s="6"/>
      <c r="BR1386" s="12"/>
      <c r="BS1386" s="12"/>
      <c r="BT1386" s="12"/>
      <c r="BU1386" s="12"/>
    </row>
    <row r="1387" spans="66:73" x14ac:dyDescent="0.3">
      <c r="BN1387" s="6"/>
      <c r="BO1387" s="6"/>
      <c r="BP1387" s="6"/>
      <c r="BQ1387" s="6"/>
      <c r="BR1387" s="12"/>
      <c r="BS1387" s="12"/>
      <c r="BT1387" s="12"/>
      <c r="BU1387" s="12"/>
    </row>
    <row r="1388" spans="66:73" x14ac:dyDescent="0.3">
      <c r="BN1388" s="6"/>
      <c r="BO1388" s="6"/>
      <c r="BP1388" s="6"/>
      <c r="BQ1388" s="6"/>
      <c r="BR1388" s="12"/>
      <c r="BS1388" s="12"/>
      <c r="BT1388" s="12"/>
      <c r="BU1388" s="12"/>
    </row>
    <row r="1389" spans="66:73" x14ac:dyDescent="0.3">
      <c r="BN1389" s="6"/>
      <c r="BO1389" s="6"/>
      <c r="BP1389" s="6"/>
      <c r="BQ1389" s="6"/>
      <c r="BR1389" s="12"/>
      <c r="BS1389" s="12"/>
      <c r="BT1389" s="12"/>
      <c r="BU1389" s="12"/>
    </row>
    <row r="1390" spans="66:73" x14ac:dyDescent="0.3">
      <c r="BN1390" s="6"/>
      <c r="BO1390" s="6"/>
      <c r="BP1390" s="6"/>
      <c r="BQ1390" s="6"/>
      <c r="BR1390" s="12"/>
      <c r="BS1390" s="12"/>
      <c r="BT1390" s="12"/>
      <c r="BU1390" s="12"/>
    </row>
    <row r="1391" spans="66:73" x14ac:dyDescent="0.3">
      <c r="BN1391" s="6"/>
      <c r="BO1391" s="6"/>
      <c r="BP1391" s="6"/>
      <c r="BQ1391" s="6"/>
      <c r="BR1391" s="12"/>
      <c r="BS1391" s="12"/>
      <c r="BT1391" s="12"/>
      <c r="BU1391" s="12"/>
    </row>
    <row r="1392" spans="66:73" x14ac:dyDescent="0.3">
      <c r="BN1392" s="6"/>
      <c r="BO1392" s="6"/>
      <c r="BP1392" s="6"/>
      <c r="BQ1392" s="6"/>
      <c r="BR1392" s="12"/>
      <c r="BS1392" s="12"/>
      <c r="BT1392" s="12"/>
      <c r="BU1392" s="12"/>
    </row>
    <row r="1393" spans="66:73" x14ac:dyDescent="0.3">
      <c r="BN1393" s="6"/>
      <c r="BO1393" s="6"/>
      <c r="BP1393" s="6"/>
      <c r="BQ1393" s="6"/>
      <c r="BR1393" s="12"/>
      <c r="BS1393" s="12"/>
      <c r="BT1393" s="12"/>
      <c r="BU1393" s="12"/>
    </row>
    <row r="1394" spans="66:73" x14ac:dyDescent="0.3">
      <c r="BN1394" s="6"/>
      <c r="BO1394" s="6"/>
      <c r="BP1394" s="6"/>
      <c r="BQ1394" s="6"/>
      <c r="BR1394" s="12"/>
      <c r="BS1394" s="12"/>
      <c r="BT1394" s="12"/>
      <c r="BU1394" s="12"/>
    </row>
    <row r="1395" spans="66:73" x14ac:dyDescent="0.3">
      <c r="BN1395" s="6"/>
      <c r="BO1395" s="6"/>
      <c r="BP1395" s="6"/>
      <c r="BQ1395" s="6"/>
      <c r="BR1395" s="12"/>
      <c r="BS1395" s="12"/>
      <c r="BT1395" s="12"/>
      <c r="BU1395" s="12"/>
    </row>
    <row r="1396" spans="66:73" x14ac:dyDescent="0.3">
      <c r="BN1396" s="6"/>
      <c r="BO1396" s="6"/>
      <c r="BP1396" s="6"/>
      <c r="BQ1396" s="6"/>
      <c r="BR1396" s="12"/>
      <c r="BS1396" s="12"/>
      <c r="BT1396" s="12"/>
      <c r="BU1396" s="12"/>
    </row>
    <row r="1397" spans="66:73" x14ac:dyDescent="0.3">
      <c r="BN1397" s="6"/>
      <c r="BO1397" s="6"/>
      <c r="BP1397" s="6"/>
      <c r="BQ1397" s="6"/>
      <c r="BR1397" s="12"/>
      <c r="BS1397" s="12"/>
      <c r="BT1397" s="12"/>
      <c r="BU1397" s="12"/>
    </row>
    <row r="1398" spans="66:73" x14ac:dyDescent="0.3">
      <c r="BN1398" s="6"/>
      <c r="BO1398" s="6"/>
      <c r="BP1398" s="6"/>
      <c r="BQ1398" s="6"/>
      <c r="BR1398" s="12"/>
      <c r="BS1398" s="12"/>
      <c r="BT1398" s="12"/>
      <c r="BU1398" s="12"/>
    </row>
    <row r="1399" spans="66:73" x14ac:dyDescent="0.3">
      <c r="BN1399" s="6"/>
      <c r="BO1399" s="6"/>
      <c r="BP1399" s="6"/>
      <c r="BQ1399" s="6"/>
      <c r="BR1399" s="12"/>
      <c r="BS1399" s="12"/>
      <c r="BT1399" s="12"/>
      <c r="BU1399" s="12"/>
    </row>
    <row r="1400" spans="66:73" x14ac:dyDescent="0.3">
      <c r="BN1400" s="6"/>
      <c r="BO1400" s="6"/>
      <c r="BP1400" s="6"/>
      <c r="BQ1400" s="6"/>
      <c r="BR1400" s="12"/>
      <c r="BS1400" s="12"/>
      <c r="BT1400" s="12"/>
      <c r="BU1400" s="12"/>
    </row>
    <row r="1401" spans="66:73" x14ac:dyDescent="0.3">
      <c r="BN1401" s="6"/>
      <c r="BO1401" s="6"/>
      <c r="BP1401" s="6"/>
      <c r="BQ1401" s="6"/>
      <c r="BR1401" s="12"/>
      <c r="BS1401" s="12"/>
      <c r="BT1401" s="12"/>
      <c r="BU1401" s="12"/>
    </row>
    <row r="1402" spans="66:73" x14ac:dyDescent="0.3">
      <c r="BN1402" s="6"/>
      <c r="BO1402" s="6"/>
      <c r="BP1402" s="6"/>
      <c r="BQ1402" s="6"/>
      <c r="BR1402" s="12"/>
      <c r="BS1402" s="12"/>
      <c r="BT1402" s="12"/>
      <c r="BU1402" s="12"/>
    </row>
    <row r="1403" spans="66:73" x14ac:dyDescent="0.3">
      <c r="BN1403" s="6"/>
      <c r="BO1403" s="6"/>
      <c r="BP1403" s="6"/>
      <c r="BQ1403" s="6"/>
      <c r="BR1403" s="12"/>
      <c r="BS1403" s="12"/>
      <c r="BT1403" s="12"/>
      <c r="BU1403" s="12"/>
    </row>
    <row r="1404" spans="66:73" x14ac:dyDescent="0.3">
      <c r="BN1404" s="6"/>
      <c r="BO1404" s="6"/>
      <c r="BP1404" s="6"/>
      <c r="BQ1404" s="6"/>
      <c r="BR1404" s="12"/>
      <c r="BS1404" s="12"/>
      <c r="BT1404" s="12"/>
      <c r="BU1404" s="12"/>
    </row>
    <row r="1405" spans="66:73" x14ac:dyDescent="0.3">
      <c r="BN1405" s="6"/>
      <c r="BO1405" s="6"/>
      <c r="BP1405" s="6"/>
      <c r="BQ1405" s="6"/>
      <c r="BR1405" s="12"/>
      <c r="BS1405" s="12"/>
      <c r="BT1405" s="12"/>
      <c r="BU1405" s="12"/>
    </row>
    <row r="1406" spans="66:73" x14ac:dyDescent="0.3">
      <c r="BN1406" s="6"/>
      <c r="BO1406" s="6"/>
      <c r="BP1406" s="6"/>
      <c r="BQ1406" s="6"/>
      <c r="BR1406" s="12"/>
      <c r="BS1406" s="12"/>
      <c r="BT1406" s="12"/>
      <c r="BU1406" s="12"/>
    </row>
    <row r="1407" spans="66:73" x14ac:dyDescent="0.3">
      <c r="BN1407" s="6"/>
      <c r="BO1407" s="6"/>
      <c r="BP1407" s="6"/>
      <c r="BQ1407" s="6"/>
      <c r="BR1407" s="12"/>
      <c r="BS1407" s="12"/>
      <c r="BT1407" s="12"/>
      <c r="BU1407" s="12"/>
    </row>
    <row r="1408" spans="66:73" x14ac:dyDescent="0.3">
      <c r="BN1408" s="6"/>
      <c r="BO1408" s="6"/>
      <c r="BP1408" s="6"/>
      <c r="BQ1408" s="6"/>
      <c r="BR1408" s="12"/>
      <c r="BS1408" s="12"/>
      <c r="BT1408" s="12"/>
      <c r="BU1408" s="12"/>
    </row>
    <row r="1409" spans="66:73" x14ac:dyDescent="0.3">
      <c r="BN1409" s="6"/>
      <c r="BO1409" s="6"/>
      <c r="BP1409" s="6"/>
      <c r="BQ1409" s="6"/>
      <c r="BR1409" s="12"/>
      <c r="BS1409" s="12"/>
      <c r="BT1409" s="12"/>
      <c r="BU1409" s="12"/>
    </row>
    <row r="1410" spans="66:73" x14ac:dyDescent="0.3">
      <c r="BN1410" s="6"/>
      <c r="BO1410" s="6"/>
      <c r="BP1410" s="6"/>
      <c r="BQ1410" s="6"/>
      <c r="BR1410" s="12"/>
      <c r="BS1410" s="12"/>
      <c r="BT1410" s="12"/>
      <c r="BU1410" s="12"/>
    </row>
    <row r="1411" spans="66:73" x14ac:dyDescent="0.3">
      <c r="BN1411" s="6"/>
      <c r="BO1411" s="6"/>
      <c r="BP1411" s="6"/>
      <c r="BQ1411" s="6"/>
      <c r="BR1411" s="12"/>
      <c r="BS1411" s="12"/>
      <c r="BT1411" s="12"/>
      <c r="BU1411" s="12"/>
    </row>
    <row r="1412" spans="66:73" x14ac:dyDescent="0.3">
      <c r="BN1412" s="6"/>
      <c r="BO1412" s="6"/>
      <c r="BP1412" s="6"/>
      <c r="BQ1412" s="6"/>
      <c r="BR1412" s="12"/>
      <c r="BS1412" s="12"/>
      <c r="BT1412" s="12"/>
      <c r="BU1412" s="12"/>
    </row>
    <row r="1413" spans="66:73" x14ac:dyDescent="0.3">
      <c r="BN1413" s="6"/>
      <c r="BO1413" s="6"/>
      <c r="BP1413" s="6"/>
      <c r="BQ1413" s="6"/>
      <c r="BR1413" s="12"/>
      <c r="BS1413" s="12"/>
      <c r="BT1413" s="12"/>
      <c r="BU1413" s="12"/>
    </row>
    <row r="1414" spans="66:73" x14ac:dyDescent="0.3">
      <c r="BN1414" s="6"/>
      <c r="BO1414" s="6"/>
      <c r="BP1414" s="6"/>
      <c r="BQ1414" s="6"/>
      <c r="BR1414" s="12"/>
      <c r="BS1414" s="12"/>
      <c r="BT1414" s="12"/>
      <c r="BU1414" s="12"/>
    </row>
    <row r="1415" spans="66:73" x14ac:dyDescent="0.3">
      <c r="BN1415" s="6"/>
      <c r="BO1415" s="6"/>
      <c r="BP1415" s="6"/>
      <c r="BQ1415" s="6"/>
      <c r="BR1415" s="12"/>
      <c r="BS1415" s="12"/>
      <c r="BT1415" s="12"/>
      <c r="BU1415" s="12"/>
    </row>
    <row r="1416" spans="66:73" x14ac:dyDescent="0.3">
      <c r="BN1416" s="6"/>
      <c r="BO1416" s="6"/>
      <c r="BP1416" s="6"/>
      <c r="BQ1416" s="6"/>
      <c r="BR1416" s="12"/>
      <c r="BS1416" s="12"/>
      <c r="BT1416" s="12"/>
      <c r="BU1416" s="12"/>
    </row>
    <row r="1417" spans="66:73" x14ac:dyDescent="0.3">
      <c r="BN1417" s="6"/>
      <c r="BO1417" s="6"/>
      <c r="BP1417" s="6"/>
      <c r="BQ1417" s="6"/>
      <c r="BR1417" s="12"/>
      <c r="BS1417" s="12"/>
      <c r="BT1417" s="12"/>
      <c r="BU1417" s="12"/>
    </row>
    <row r="1418" spans="66:73" x14ac:dyDescent="0.3">
      <c r="BN1418" s="6"/>
      <c r="BO1418" s="6"/>
      <c r="BP1418" s="6"/>
      <c r="BQ1418" s="6"/>
      <c r="BR1418" s="12"/>
      <c r="BS1418" s="12"/>
      <c r="BT1418" s="12"/>
      <c r="BU1418" s="12"/>
    </row>
    <row r="1419" spans="66:73" x14ac:dyDescent="0.3">
      <c r="BN1419" s="6"/>
      <c r="BO1419" s="6"/>
      <c r="BP1419" s="6"/>
      <c r="BQ1419" s="6"/>
      <c r="BR1419" s="12"/>
      <c r="BS1419" s="12"/>
      <c r="BT1419" s="12"/>
      <c r="BU1419" s="12"/>
    </row>
    <row r="1420" spans="66:73" x14ac:dyDescent="0.3">
      <c r="BN1420" s="6"/>
      <c r="BO1420" s="6"/>
      <c r="BP1420" s="6"/>
      <c r="BQ1420" s="6"/>
      <c r="BR1420" s="12"/>
      <c r="BS1420" s="12"/>
      <c r="BT1420" s="12"/>
      <c r="BU1420" s="12"/>
    </row>
    <row r="1421" spans="66:73" x14ac:dyDescent="0.3">
      <c r="BN1421" s="6"/>
      <c r="BO1421" s="6"/>
      <c r="BP1421" s="6"/>
      <c r="BQ1421" s="6"/>
      <c r="BR1421" s="12"/>
      <c r="BS1421" s="12"/>
      <c r="BT1421" s="12"/>
      <c r="BU1421" s="12"/>
    </row>
    <row r="1422" spans="66:73" x14ac:dyDescent="0.3">
      <c r="BN1422" s="6"/>
      <c r="BO1422" s="6"/>
      <c r="BP1422" s="6"/>
      <c r="BQ1422" s="6"/>
      <c r="BR1422" s="12"/>
      <c r="BS1422" s="12"/>
      <c r="BT1422" s="12"/>
      <c r="BU1422" s="12"/>
    </row>
    <row r="1423" spans="66:73" x14ac:dyDescent="0.3">
      <c r="BN1423" s="6"/>
      <c r="BO1423" s="6"/>
      <c r="BP1423" s="6"/>
      <c r="BQ1423" s="6"/>
      <c r="BR1423" s="12"/>
      <c r="BS1423" s="12"/>
      <c r="BT1423" s="12"/>
      <c r="BU1423" s="12"/>
    </row>
    <row r="1424" spans="66:73" x14ac:dyDescent="0.3">
      <c r="BN1424" s="6"/>
      <c r="BO1424" s="6"/>
      <c r="BP1424" s="6"/>
      <c r="BQ1424" s="6"/>
      <c r="BR1424" s="12"/>
      <c r="BS1424" s="12"/>
      <c r="BT1424" s="12"/>
      <c r="BU1424" s="12"/>
    </row>
    <row r="1425" spans="66:73" x14ac:dyDescent="0.3">
      <c r="BN1425" s="6"/>
      <c r="BO1425" s="6"/>
      <c r="BP1425" s="6"/>
      <c r="BQ1425" s="6"/>
      <c r="BR1425" s="12"/>
      <c r="BS1425" s="12"/>
      <c r="BT1425" s="12"/>
      <c r="BU1425" s="12"/>
    </row>
    <row r="1426" spans="66:73" x14ac:dyDescent="0.3">
      <c r="BN1426" s="6"/>
      <c r="BO1426" s="6"/>
      <c r="BP1426" s="6"/>
      <c r="BQ1426" s="6"/>
      <c r="BR1426" s="12"/>
      <c r="BS1426" s="12"/>
      <c r="BT1426" s="12"/>
      <c r="BU1426" s="12"/>
    </row>
    <row r="1427" spans="66:73" x14ac:dyDescent="0.3">
      <c r="BN1427" s="6"/>
      <c r="BO1427" s="6"/>
      <c r="BP1427" s="6"/>
      <c r="BQ1427" s="6"/>
      <c r="BR1427" s="12"/>
      <c r="BS1427" s="12"/>
      <c r="BT1427" s="12"/>
      <c r="BU1427" s="12"/>
    </row>
    <row r="1428" spans="66:73" x14ac:dyDescent="0.3">
      <c r="BN1428" s="6"/>
      <c r="BO1428" s="6"/>
      <c r="BP1428" s="6"/>
      <c r="BQ1428" s="6"/>
      <c r="BR1428" s="12"/>
      <c r="BS1428" s="12"/>
      <c r="BT1428" s="12"/>
      <c r="BU1428" s="12"/>
    </row>
    <row r="1429" spans="66:73" x14ac:dyDescent="0.3">
      <c r="BN1429" s="6"/>
      <c r="BO1429" s="6"/>
      <c r="BP1429" s="6"/>
      <c r="BQ1429" s="6"/>
      <c r="BR1429" s="12"/>
      <c r="BS1429" s="12"/>
      <c r="BT1429" s="12"/>
      <c r="BU1429" s="12"/>
    </row>
    <row r="1430" spans="66:73" x14ac:dyDescent="0.3">
      <c r="BN1430" s="6"/>
      <c r="BO1430" s="6"/>
      <c r="BP1430" s="6"/>
      <c r="BQ1430" s="6"/>
      <c r="BR1430" s="12"/>
      <c r="BS1430" s="12"/>
      <c r="BT1430" s="12"/>
      <c r="BU1430" s="12"/>
    </row>
    <row r="1431" spans="66:73" x14ac:dyDescent="0.3">
      <c r="BN1431" s="6"/>
      <c r="BO1431" s="6"/>
      <c r="BP1431" s="6"/>
      <c r="BQ1431" s="6"/>
      <c r="BR1431" s="12"/>
      <c r="BS1431" s="12"/>
      <c r="BT1431" s="12"/>
      <c r="BU1431" s="12"/>
    </row>
    <row r="1432" spans="66:73" x14ac:dyDescent="0.3">
      <c r="BN1432" s="6"/>
      <c r="BO1432" s="6"/>
      <c r="BP1432" s="6"/>
      <c r="BQ1432" s="6"/>
      <c r="BR1432" s="12"/>
      <c r="BS1432" s="12"/>
      <c r="BT1432" s="12"/>
      <c r="BU1432" s="12"/>
    </row>
    <row r="1433" spans="66:73" x14ac:dyDescent="0.3">
      <c r="BN1433" s="6"/>
      <c r="BO1433" s="6"/>
      <c r="BP1433" s="6"/>
      <c r="BQ1433" s="6"/>
      <c r="BR1433" s="12"/>
      <c r="BS1433" s="12"/>
      <c r="BT1433" s="12"/>
      <c r="BU1433" s="12"/>
    </row>
    <row r="1434" spans="66:73" x14ac:dyDescent="0.3">
      <c r="BN1434" s="6"/>
      <c r="BO1434" s="6"/>
      <c r="BP1434" s="6"/>
      <c r="BQ1434" s="6"/>
      <c r="BR1434" s="12"/>
      <c r="BS1434" s="12"/>
      <c r="BT1434" s="12"/>
      <c r="BU1434" s="12"/>
    </row>
    <row r="1435" spans="66:73" x14ac:dyDescent="0.3">
      <c r="BN1435" s="6"/>
      <c r="BO1435" s="6"/>
      <c r="BP1435" s="6"/>
      <c r="BQ1435" s="6"/>
      <c r="BR1435" s="12"/>
      <c r="BS1435" s="12"/>
      <c r="BT1435" s="12"/>
      <c r="BU1435" s="12"/>
    </row>
    <row r="1436" spans="66:73" x14ac:dyDescent="0.3">
      <c r="BN1436" s="6"/>
      <c r="BO1436" s="6"/>
      <c r="BP1436" s="6"/>
      <c r="BQ1436" s="6"/>
      <c r="BR1436" s="12"/>
      <c r="BS1436" s="12"/>
      <c r="BT1436" s="12"/>
      <c r="BU1436" s="12"/>
    </row>
    <row r="1437" spans="66:73" x14ac:dyDescent="0.3">
      <c r="BN1437" s="6"/>
      <c r="BO1437" s="6"/>
      <c r="BP1437" s="6"/>
      <c r="BQ1437" s="6"/>
      <c r="BR1437" s="12"/>
      <c r="BS1437" s="12"/>
      <c r="BT1437" s="12"/>
      <c r="BU1437" s="12"/>
    </row>
    <row r="1438" spans="66:73" x14ac:dyDescent="0.3">
      <c r="BN1438" s="6"/>
      <c r="BO1438" s="6"/>
      <c r="BP1438" s="6"/>
      <c r="BQ1438" s="6"/>
      <c r="BR1438" s="12"/>
      <c r="BS1438" s="12"/>
      <c r="BT1438" s="12"/>
      <c r="BU1438" s="12"/>
    </row>
    <row r="1439" spans="66:73" x14ac:dyDescent="0.3">
      <c r="BN1439" s="6"/>
      <c r="BO1439" s="6"/>
      <c r="BP1439" s="6"/>
      <c r="BQ1439" s="6"/>
      <c r="BR1439" s="12"/>
      <c r="BS1439" s="12"/>
      <c r="BT1439" s="12"/>
      <c r="BU1439" s="12"/>
    </row>
    <row r="1440" spans="66:73" x14ac:dyDescent="0.3">
      <c r="BN1440" s="6"/>
      <c r="BO1440" s="6"/>
      <c r="BP1440" s="6"/>
      <c r="BQ1440" s="6"/>
      <c r="BR1440" s="12"/>
      <c r="BS1440" s="12"/>
      <c r="BT1440" s="12"/>
      <c r="BU1440" s="12"/>
    </row>
    <row r="1441" spans="66:73" x14ac:dyDescent="0.3">
      <c r="BN1441" s="6"/>
      <c r="BO1441" s="6"/>
      <c r="BP1441" s="6"/>
      <c r="BQ1441" s="6"/>
      <c r="BR1441" s="12"/>
      <c r="BS1441" s="12"/>
      <c r="BT1441" s="12"/>
      <c r="BU1441" s="12"/>
    </row>
    <row r="1442" spans="66:73" x14ac:dyDescent="0.3">
      <c r="BN1442" s="6"/>
      <c r="BO1442" s="6"/>
      <c r="BP1442" s="6"/>
      <c r="BQ1442" s="6"/>
      <c r="BR1442" s="12"/>
      <c r="BS1442" s="12"/>
      <c r="BT1442" s="12"/>
      <c r="BU1442" s="12"/>
    </row>
    <row r="1443" spans="66:73" x14ac:dyDescent="0.3">
      <c r="BN1443" s="6"/>
      <c r="BO1443" s="6"/>
      <c r="BP1443" s="6"/>
      <c r="BQ1443" s="6"/>
      <c r="BR1443" s="12"/>
      <c r="BS1443" s="12"/>
      <c r="BT1443" s="12"/>
      <c r="BU1443" s="12"/>
    </row>
    <row r="1444" spans="66:73" x14ac:dyDescent="0.3">
      <c r="BN1444" s="6"/>
      <c r="BO1444" s="6"/>
      <c r="BP1444" s="6"/>
      <c r="BQ1444" s="6"/>
      <c r="BR1444" s="12"/>
      <c r="BS1444" s="12"/>
      <c r="BT1444" s="12"/>
      <c r="BU1444" s="12"/>
    </row>
    <row r="1445" spans="66:73" x14ac:dyDescent="0.3">
      <c r="BN1445" s="6"/>
      <c r="BO1445" s="6"/>
      <c r="BP1445" s="6"/>
      <c r="BQ1445" s="6"/>
      <c r="BR1445" s="12"/>
      <c r="BS1445" s="12"/>
      <c r="BT1445" s="12"/>
      <c r="BU1445" s="12"/>
    </row>
    <row r="1446" spans="66:73" x14ac:dyDescent="0.3">
      <c r="BN1446" s="6"/>
      <c r="BO1446" s="6"/>
      <c r="BP1446" s="6"/>
      <c r="BQ1446" s="6"/>
      <c r="BR1446" s="12"/>
      <c r="BS1446" s="12"/>
      <c r="BT1446" s="12"/>
      <c r="BU1446" s="12"/>
    </row>
    <row r="1447" spans="66:73" x14ac:dyDescent="0.3">
      <c r="BN1447" s="6"/>
      <c r="BO1447" s="6"/>
      <c r="BP1447" s="6"/>
      <c r="BQ1447" s="6"/>
      <c r="BR1447" s="12"/>
      <c r="BS1447" s="12"/>
      <c r="BT1447" s="12"/>
      <c r="BU1447" s="12"/>
    </row>
    <row r="1448" spans="66:73" x14ac:dyDescent="0.3">
      <c r="BN1448" s="6"/>
      <c r="BO1448" s="6"/>
      <c r="BP1448" s="6"/>
      <c r="BQ1448" s="6"/>
      <c r="BR1448" s="12"/>
      <c r="BS1448" s="12"/>
      <c r="BT1448" s="12"/>
      <c r="BU1448" s="12"/>
    </row>
    <row r="1449" spans="66:73" x14ac:dyDescent="0.3">
      <c r="BN1449" s="6"/>
      <c r="BO1449" s="6"/>
      <c r="BP1449" s="6"/>
      <c r="BQ1449" s="6"/>
      <c r="BR1449" s="12"/>
      <c r="BS1449" s="12"/>
      <c r="BT1449" s="12"/>
      <c r="BU1449" s="12"/>
    </row>
    <row r="1450" spans="66:73" x14ac:dyDescent="0.3">
      <c r="BN1450" s="6"/>
      <c r="BO1450" s="6"/>
      <c r="BP1450" s="6"/>
      <c r="BQ1450" s="6"/>
      <c r="BR1450" s="12"/>
      <c r="BS1450" s="12"/>
      <c r="BT1450" s="12"/>
      <c r="BU1450" s="12"/>
    </row>
    <row r="1451" spans="66:73" x14ac:dyDescent="0.3">
      <c r="BN1451" s="6"/>
      <c r="BO1451" s="6"/>
      <c r="BP1451" s="6"/>
      <c r="BQ1451" s="6"/>
      <c r="BR1451" s="12"/>
      <c r="BS1451" s="12"/>
      <c r="BT1451" s="12"/>
      <c r="BU1451" s="12"/>
    </row>
    <row r="1452" spans="66:73" x14ac:dyDescent="0.3">
      <c r="BN1452" s="6"/>
      <c r="BO1452" s="6"/>
      <c r="BP1452" s="6"/>
      <c r="BQ1452" s="6"/>
      <c r="BR1452" s="12"/>
      <c r="BS1452" s="12"/>
      <c r="BT1452" s="12"/>
      <c r="BU1452" s="12"/>
    </row>
    <row r="1453" spans="66:73" x14ac:dyDescent="0.3">
      <c r="BN1453" s="6"/>
      <c r="BO1453" s="6"/>
      <c r="BP1453" s="6"/>
      <c r="BQ1453" s="6"/>
      <c r="BR1453" s="12"/>
      <c r="BS1453" s="12"/>
      <c r="BT1453" s="12"/>
      <c r="BU1453" s="12"/>
    </row>
    <row r="1454" spans="66:73" x14ac:dyDescent="0.3">
      <c r="BN1454" s="6"/>
      <c r="BO1454" s="6"/>
      <c r="BP1454" s="6"/>
      <c r="BQ1454" s="6"/>
      <c r="BR1454" s="12"/>
      <c r="BS1454" s="12"/>
      <c r="BT1454" s="12"/>
      <c r="BU1454" s="12"/>
    </row>
    <row r="1455" spans="66:73" x14ac:dyDescent="0.3">
      <c r="BN1455" s="6"/>
      <c r="BO1455" s="6"/>
      <c r="BP1455" s="6"/>
      <c r="BQ1455" s="6"/>
      <c r="BR1455" s="12"/>
      <c r="BS1455" s="12"/>
      <c r="BT1455" s="12"/>
      <c r="BU1455" s="12"/>
    </row>
    <row r="1456" spans="66:73" x14ac:dyDescent="0.3">
      <c r="BN1456" s="6"/>
      <c r="BO1456" s="6"/>
      <c r="BP1456" s="6"/>
      <c r="BQ1456" s="6"/>
      <c r="BR1456" s="12"/>
      <c r="BS1456" s="12"/>
      <c r="BT1456" s="12"/>
      <c r="BU1456" s="12"/>
    </row>
    <row r="1457" spans="66:73" x14ac:dyDescent="0.3">
      <c r="BN1457" s="6"/>
      <c r="BO1457" s="6"/>
      <c r="BP1457" s="6"/>
      <c r="BQ1457" s="6"/>
      <c r="BR1457" s="12"/>
      <c r="BS1457" s="12"/>
      <c r="BT1457" s="12"/>
      <c r="BU1457" s="12"/>
    </row>
    <row r="1458" spans="66:73" x14ac:dyDescent="0.3">
      <c r="BN1458" s="6"/>
      <c r="BO1458" s="6"/>
      <c r="BP1458" s="6"/>
      <c r="BQ1458" s="6"/>
      <c r="BR1458" s="12"/>
      <c r="BS1458" s="12"/>
      <c r="BT1458" s="12"/>
      <c r="BU1458" s="12"/>
    </row>
    <row r="1459" spans="66:73" x14ac:dyDescent="0.3">
      <c r="BN1459" s="6"/>
      <c r="BO1459" s="6"/>
      <c r="BP1459" s="6"/>
      <c r="BQ1459" s="6"/>
      <c r="BR1459" s="12"/>
      <c r="BS1459" s="12"/>
      <c r="BT1459" s="12"/>
      <c r="BU1459" s="12"/>
    </row>
    <row r="1460" spans="66:73" x14ac:dyDescent="0.3">
      <c r="BN1460" s="6"/>
      <c r="BO1460" s="6"/>
      <c r="BP1460" s="6"/>
      <c r="BQ1460" s="6"/>
      <c r="BR1460" s="12"/>
      <c r="BS1460" s="12"/>
      <c r="BT1460" s="12"/>
      <c r="BU1460" s="12"/>
    </row>
    <row r="1461" spans="66:73" x14ac:dyDescent="0.3">
      <c r="BN1461" s="6"/>
      <c r="BO1461" s="6"/>
      <c r="BP1461" s="6"/>
      <c r="BQ1461" s="6"/>
      <c r="BR1461" s="12"/>
      <c r="BS1461" s="12"/>
      <c r="BT1461" s="12"/>
      <c r="BU1461" s="12"/>
    </row>
    <row r="1462" spans="66:73" x14ac:dyDescent="0.3">
      <c r="BN1462" s="6"/>
      <c r="BO1462" s="6"/>
      <c r="BP1462" s="6"/>
      <c r="BQ1462" s="6"/>
      <c r="BR1462" s="12"/>
      <c r="BS1462" s="12"/>
      <c r="BT1462" s="12"/>
      <c r="BU1462" s="12"/>
    </row>
    <row r="1463" spans="66:73" x14ac:dyDescent="0.3">
      <c r="BN1463" s="6"/>
      <c r="BO1463" s="6"/>
      <c r="BP1463" s="6"/>
      <c r="BQ1463" s="6"/>
      <c r="BR1463" s="12"/>
      <c r="BS1463" s="12"/>
      <c r="BT1463" s="12"/>
      <c r="BU1463" s="12"/>
    </row>
    <row r="1464" spans="66:73" x14ac:dyDescent="0.3">
      <c r="BN1464" s="6"/>
      <c r="BO1464" s="6"/>
      <c r="BP1464" s="6"/>
      <c r="BQ1464" s="6"/>
      <c r="BR1464" s="12"/>
      <c r="BS1464" s="12"/>
      <c r="BT1464" s="12"/>
      <c r="BU1464" s="12"/>
    </row>
    <row r="1465" spans="66:73" x14ac:dyDescent="0.3">
      <c r="BN1465" s="6"/>
      <c r="BO1465" s="6"/>
      <c r="BP1465" s="6"/>
      <c r="BQ1465" s="6"/>
      <c r="BR1465" s="12"/>
      <c r="BS1465" s="12"/>
      <c r="BT1465" s="12"/>
      <c r="BU1465" s="12"/>
    </row>
    <row r="1466" spans="66:73" x14ac:dyDescent="0.3">
      <c r="BN1466" s="6"/>
      <c r="BO1466" s="6"/>
      <c r="BP1466" s="6"/>
      <c r="BQ1466" s="6"/>
      <c r="BR1466" s="12"/>
      <c r="BS1466" s="12"/>
      <c r="BT1466" s="12"/>
      <c r="BU1466" s="12"/>
    </row>
    <row r="1467" spans="66:73" x14ac:dyDescent="0.3">
      <c r="BN1467" s="6"/>
      <c r="BO1467" s="6"/>
      <c r="BP1467" s="6"/>
      <c r="BQ1467" s="6"/>
      <c r="BR1467" s="12"/>
      <c r="BS1467" s="12"/>
      <c r="BT1467" s="12"/>
      <c r="BU1467" s="12"/>
    </row>
    <row r="1468" spans="66:73" x14ac:dyDescent="0.3">
      <c r="BN1468" s="6"/>
      <c r="BO1468" s="6"/>
      <c r="BP1468" s="6"/>
      <c r="BQ1468" s="6"/>
      <c r="BR1468" s="12"/>
      <c r="BS1468" s="12"/>
      <c r="BT1468" s="12"/>
      <c r="BU1468" s="12"/>
    </row>
    <row r="1469" spans="66:73" x14ac:dyDescent="0.3">
      <c r="BN1469" s="6"/>
      <c r="BO1469" s="6"/>
      <c r="BP1469" s="6"/>
      <c r="BQ1469" s="6"/>
      <c r="BR1469" s="12"/>
      <c r="BS1469" s="12"/>
      <c r="BT1469" s="12"/>
      <c r="BU1469" s="12"/>
    </row>
    <row r="1470" spans="66:73" x14ac:dyDescent="0.3">
      <c r="BN1470" s="6"/>
      <c r="BO1470" s="6"/>
      <c r="BP1470" s="6"/>
      <c r="BQ1470" s="6"/>
      <c r="BR1470" s="12"/>
      <c r="BS1470" s="12"/>
      <c r="BT1470" s="12"/>
      <c r="BU1470" s="12"/>
    </row>
    <row r="1471" spans="66:73" x14ac:dyDescent="0.3">
      <c r="BN1471" s="6"/>
      <c r="BO1471" s="6"/>
      <c r="BP1471" s="6"/>
      <c r="BQ1471" s="6"/>
      <c r="BR1471" s="12"/>
      <c r="BS1471" s="12"/>
      <c r="BT1471" s="12"/>
      <c r="BU1471" s="12"/>
    </row>
    <row r="1472" spans="66:73" x14ac:dyDescent="0.3">
      <c r="BN1472" s="6"/>
      <c r="BO1472" s="6"/>
      <c r="BP1472" s="6"/>
      <c r="BQ1472" s="6"/>
      <c r="BR1472" s="12"/>
      <c r="BS1472" s="12"/>
      <c r="BT1472" s="12"/>
      <c r="BU1472" s="12"/>
    </row>
    <row r="1473" spans="66:73" x14ac:dyDescent="0.3">
      <c r="BN1473" s="6"/>
      <c r="BO1473" s="6"/>
      <c r="BP1473" s="6"/>
      <c r="BQ1473" s="6"/>
      <c r="BR1473" s="12"/>
      <c r="BS1473" s="12"/>
      <c r="BT1473" s="12"/>
      <c r="BU1473" s="12"/>
    </row>
    <row r="1474" spans="66:73" x14ac:dyDescent="0.3">
      <c r="BN1474" s="6"/>
      <c r="BO1474" s="6"/>
      <c r="BP1474" s="6"/>
      <c r="BQ1474" s="6"/>
      <c r="BR1474" s="12"/>
      <c r="BS1474" s="12"/>
      <c r="BT1474" s="12"/>
      <c r="BU1474" s="12"/>
    </row>
    <row r="1475" spans="66:73" x14ac:dyDescent="0.3">
      <c r="BN1475" s="6"/>
      <c r="BO1475" s="6"/>
      <c r="BP1475" s="6"/>
      <c r="BQ1475" s="6"/>
      <c r="BR1475" s="12"/>
      <c r="BS1475" s="12"/>
      <c r="BT1475" s="12"/>
      <c r="BU1475" s="12"/>
    </row>
    <row r="1476" spans="66:73" x14ac:dyDescent="0.3">
      <c r="BN1476" s="6"/>
      <c r="BO1476" s="6"/>
      <c r="BP1476" s="6"/>
      <c r="BQ1476" s="6"/>
      <c r="BR1476" s="12"/>
      <c r="BS1476" s="12"/>
      <c r="BT1476" s="12"/>
      <c r="BU1476" s="12"/>
    </row>
    <row r="1477" spans="66:73" x14ac:dyDescent="0.3">
      <c r="BN1477" s="6"/>
      <c r="BO1477" s="6"/>
      <c r="BP1477" s="6"/>
      <c r="BQ1477" s="6"/>
      <c r="BR1477" s="12"/>
      <c r="BS1477" s="12"/>
      <c r="BT1477" s="12"/>
      <c r="BU1477" s="12"/>
    </row>
    <row r="1478" spans="66:73" x14ac:dyDescent="0.3">
      <c r="BN1478" s="6"/>
      <c r="BO1478" s="6"/>
      <c r="BP1478" s="6"/>
      <c r="BQ1478" s="6"/>
      <c r="BR1478" s="12"/>
      <c r="BS1478" s="12"/>
      <c r="BT1478" s="12"/>
      <c r="BU1478" s="12"/>
    </row>
    <row r="1479" spans="66:73" x14ac:dyDescent="0.3">
      <c r="BN1479" s="6"/>
      <c r="BO1479" s="6"/>
      <c r="BP1479" s="6"/>
      <c r="BQ1479" s="6"/>
      <c r="BR1479" s="12"/>
      <c r="BS1479" s="12"/>
      <c r="BT1479" s="12"/>
      <c r="BU1479" s="12"/>
    </row>
    <row r="1480" spans="66:73" x14ac:dyDescent="0.3">
      <c r="BN1480" s="6"/>
      <c r="BO1480" s="6"/>
      <c r="BP1480" s="6"/>
      <c r="BQ1480" s="6"/>
      <c r="BR1480" s="12"/>
      <c r="BS1480" s="12"/>
      <c r="BT1480" s="12"/>
      <c r="BU1480" s="12"/>
    </row>
    <row r="1481" spans="66:73" x14ac:dyDescent="0.3">
      <c r="BN1481" s="6"/>
      <c r="BO1481" s="6"/>
      <c r="BP1481" s="6"/>
      <c r="BQ1481" s="6"/>
      <c r="BR1481" s="12"/>
      <c r="BS1481" s="12"/>
      <c r="BT1481" s="12"/>
      <c r="BU1481" s="12"/>
    </row>
    <row r="1482" spans="66:73" x14ac:dyDescent="0.3">
      <c r="BN1482" s="6"/>
      <c r="BO1482" s="6"/>
      <c r="BP1482" s="6"/>
      <c r="BQ1482" s="6"/>
      <c r="BR1482" s="12"/>
      <c r="BS1482" s="12"/>
      <c r="BT1482" s="12"/>
      <c r="BU1482" s="12"/>
    </row>
    <row r="1483" spans="66:73" x14ac:dyDescent="0.3">
      <c r="BN1483" s="6"/>
      <c r="BO1483" s="6"/>
      <c r="BP1483" s="6"/>
      <c r="BQ1483" s="6"/>
      <c r="BR1483" s="12"/>
      <c r="BS1483" s="12"/>
      <c r="BT1483" s="12"/>
      <c r="BU1483" s="12"/>
    </row>
    <row r="1484" spans="66:73" x14ac:dyDescent="0.3">
      <c r="BN1484" s="6"/>
      <c r="BO1484" s="6"/>
      <c r="BP1484" s="6"/>
      <c r="BQ1484" s="6"/>
      <c r="BR1484" s="12"/>
      <c r="BS1484" s="12"/>
      <c r="BT1484" s="12"/>
      <c r="BU1484" s="12"/>
    </row>
    <row r="1485" spans="66:73" x14ac:dyDescent="0.3">
      <c r="BN1485" s="6"/>
      <c r="BO1485" s="6"/>
      <c r="BP1485" s="6"/>
      <c r="BQ1485" s="6"/>
      <c r="BR1485" s="12"/>
      <c r="BS1485" s="12"/>
      <c r="BT1485" s="12"/>
      <c r="BU1485" s="12"/>
    </row>
    <row r="1486" spans="66:73" x14ac:dyDescent="0.3">
      <c r="BN1486" s="6"/>
      <c r="BO1486" s="6"/>
      <c r="BP1486" s="6"/>
      <c r="BQ1486" s="6"/>
      <c r="BR1486" s="12"/>
      <c r="BS1486" s="12"/>
      <c r="BT1486" s="12"/>
      <c r="BU1486" s="12"/>
    </row>
    <row r="1487" spans="66:73" x14ac:dyDescent="0.3">
      <c r="BN1487" s="6"/>
      <c r="BO1487" s="6"/>
      <c r="BP1487" s="6"/>
      <c r="BQ1487" s="6"/>
      <c r="BR1487" s="12"/>
      <c r="BS1487" s="12"/>
      <c r="BT1487" s="12"/>
      <c r="BU1487" s="12"/>
    </row>
    <row r="1488" spans="66:73" x14ac:dyDescent="0.3">
      <c r="BN1488" s="6"/>
      <c r="BO1488" s="6"/>
      <c r="BP1488" s="6"/>
      <c r="BQ1488" s="6"/>
      <c r="BR1488" s="12"/>
      <c r="BS1488" s="12"/>
      <c r="BT1488" s="12"/>
      <c r="BU1488" s="12"/>
    </row>
    <row r="1489" spans="66:73" x14ac:dyDescent="0.3">
      <c r="BN1489" s="6"/>
      <c r="BO1489" s="6"/>
      <c r="BP1489" s="6"/>
      <c r="BQ1489" s="6"/>
      <c r="BR1489" s="12"/>
      <c r="BS1489" s="12"/>
      <c r="BT1489" s="12"/>
      <c r="BU1489" s="12"/>
    </row>
    <row r="1490" spans="66:73" x14ac:dyDescent="0.3">
      <c r="BN1490" s="6"/>
      <c r="BO1490" s="6"/>
      <c r="BP1490" s="6"/>
      <c r="BQ1490" s="6"/>
      <c r="BR1490" s="12"/>
      <c r="BS1490" s="12"/>
      <c r="BT1490" s="12"/>
      <c r="BU1490" s="12"/>
    </row>
    <row r="1491" spans="66:73" x14ac:dyDescent="0.3">
      <c r="BN1491" s="6"/>
      <c r="BO1491" s="6"/>
      <c r="BP1491" s="6"/>
      <c r="BQ1491" s="6"/>
      <c r="BR1491" s="12"/>
      <c r="BS1491" s="12"/>
      <c r="BT1491" s="12"/>
      <c r="BU1491" s="12"/>
    </row>
    <row r="1492" spans="66:73" x14ac:dyDescent="0.3">
      <c r="BN1492" s="6"/>
      <c r="BO1492" s="6"/>
      <c r="BP1492" s="6"/>
      <c r="BQ1492" s="6"/>
      <c r="BR1492" s="12"/>
      <c r="BS1492" s="12"/>
      <c r="BT1492" s="12"/>
      <c r="BU1492" s="12"/>
    </row>
    <row r="1493" spans="66:73" x14ac:dyDescent="0.3">
      <c r="BN1493" s="6"/>
      <c r="BO1493" s="6"/>
      <c r="BP1493" s="6"/>
      <c r="BQ1493" s="6"/>
      <c r="BR1493" s="12"/>
      <c r="BS1493" s="12"/>
      <c r="BT1493" s="12"/>
      <c r="BU1493" s="12"/>
    </row>
    <row r="1494" spans="66:73" x14ac:dyDescent="0.3">
      <c r="BN1494" s="6"/>
      <c r="BO1494" s="6"/>
      <c r="BP1494" s="6"/>
      <c r="BQ1494" s="6"/>
      <c r="BR1494" s="12"/>
      <c r="BS1494" s="12"/>
      <c r="BT1494" s="12"/>
      <c r="BU1494" s="12"/>
    </row>
    <row r="1495" spans="66:73" x14ac:dyDescent="0.3">
      <c r="BN1495" s="6"/>
      <c r="BO1495" s="6"/>
      <c r="BP1495" s="6"/>
      <c r="BQ1495" s="6"/>
      <c r="BR1495" s="12"/>
      <c r="BS1495" s="12"/>
      <c r="BT1495" s="12"/>
      <c r="BU1495" s="12"/>
    </row>
    <row r="1496" spans="66:73" x14ac:dyDescent="0.3">
      <c r="BN1496" s="6"/>
      <c r="BO1496" s="6"/>
      <c r="BP1496" s="6"/>
      <c r="BQ1496" s="6"/>
      <c r="BR1496" s="12"/>
      <c r="BS1496" s="12"/>
      <c r="BT1496" s="12"/>
      <c r="BU1496" s="12"/>
    </row>
    <row r="1497" spans="66:73" x14ac:dyDescent="0.3">
      <c r="BN1497" s="6"/>
      <c r="BO1497" s="6"/>
      <c r="BP1497" s="6"/>
      <c r="BQ1497" s="6"/>
      <c r="BR1497" s="12"/>
      <c r="BS1497" s="12"/>
      <c r="BT1497" s="12"/>
      <c r="BU1497" s="12"/>
    </row>
    <row r="1498" spans="66:73" x14ac:dyDescent="0.3">
      <c r="BN1498" s="6"/>
      <c r="BO1498" s="6"/>
      <c r="BP1498" s="6"/>
      <c r="BQ1498" s="6"/>
      <c r="BR1498" s="12"/>
      <c r="BS1498" s="12"/>
      <c r="BT1498" s="12"/>
      <c r="BU1498" s="12"/>
    </row>
    <row r="1499" spans="66:73" x14ac:dyDescent="0.3">
      <c r="BN1499" s="6"/>
      <c r="BO1499" s="6"/>
      <c r="BP1499" s="6"/>
      <c r="BQ1499" s="6"/>
      <c r="BR1499" s="12"/>
      <c r="BS1499" s="12"/>
      <c r="BT1499" s="12"/>
      <c r="BU1499" s="12"/>
    </row>
    <row r="1500" spans="66:73" x14ac:dyDescent="0.3">
      <c r="BN1500" s="6"/>
      <c r="BO1500" s="6"/>
      <c r="BP1500" s="6"/>
      <c r="BQ1500" s="6"/>
      <c r="BR1500" s="12"/>
      <c r="BS1500" s="12"/>
      <c r="BT1500" s="12"/>
      <c r="BU1500" s="12"/>
    </row>
    <row r="1501" spans="66:73" x14ac:dyDescent="0.3">
      <c r="BN1501" s="6"/>
      <c r="BO1501" s="6"/>
      <c r="BP1501" s="6"/>
      <c r="BQ1501" s="6"/>
      <c r="BR1501" s="12"/>
      <c r="BS1501" s="12"/>
      <c r="BT1501" s="12"/>
      <c r="BU1501" s="12"/>
    </row>
    <row r="1502" spans="66:73" x14ac:dyDescent="0.3">
      <c r="BN1502" s="6"/>
      <c r="BO1502" s="6"/>
      <c r="BP1502" s="6"/>
      <c r="BQ1502" s="6"/>
      <c r="BR1502" s="12"/>
      <c r="BS1502" s="12"/>
      <c r="BT1502" s="12"/>
      <c r="BU1502" s="12"/>
    </row>
    <row r="1503" spans="66:73" x14ac:dyDescent="0.3">
      <c r="BN1503" s="6"/>
      <c r="BO1503" s="6"/>
      <c r="BP1503" s="6"/>
      <c r="BQ1503" s="6"/>
      <c r="BR1503" s="12"/>
      <c r="BS1503" s="12"/>
      <c r="BT1503" s="12"/>
      <c r="BU1503" s="12"/>
    </row>
    <row r="1504" spans="66:73" x14ac:dyDescent="0.3">
      <c r="BN1504" s="6"/>
      <c r="BO1504" s="6"/>
      <c r="BP1504" s="6"/>
      <c r="BQ1504" s="6"/>
      <c r="BR1504" s="12"/>
      <c r="BS1504" s="12"/>
      <c r="BT1504" s="12"/>
      <c r="BU1504" s="12"/>
    </row>
    <row r="1505" spans="66:73" x14ac:dyDescent="0.3">
      <c r="BN1505" s="6"/>
      <c r="BO1505" s="6"/>
      <c r="BP1505" s="6"/>
      <c r="BQ1505" s="6"/>
      <c r="BR1505" s="12"/>
      <c r="BS1505" s="12"/>
      <c r="BT1505" s="12"/>
      <c r="BU1505" s="12"/>
    </row>
    <row r="1506" spans="66:73" x14ac:dyDescent="0.3">
      <c r="BN1506" s="6"/>
      <c r="BO1506" s="6"/>
      <c r="BP1506" s="6"/>
      <c r="BQ1506" s="6"/>
      <c r="BR1506" s="12"/>
      <c r="BS1506" s="12"/>
      <c r="BT1506" s="12"/>
      <c r="BU1506" s="12"/>
    </row>
    <row r="1507" spans="66:73" x14ac:dyDescent="0.3">
      <c r="BN1507" s="6"/>
      <c r="BO1507" s="6"/>
      <c r="BP1507" s="6"/>
      <c r="BQ1507" s="6"/>
      <c r="BR1507" s="12"/>
      <c r="BS1507" s="12"/>
      <c r="BT1507" s="12"/>
      <c r="BU1507" s="12"/>
    </row>
    <row r="1508" spans="66:73" x14ac:dyDescent="0.3">
      <c r="BN1508" s="6"/>
      <c r="BO1508" s="6"/>
      <c r="BP1508" s="6"/>
      <c r="BQ1508" s="6"/>
      <c r="BR1508" s="12"/>
      <c r="BS1508" s="12"/>
      <c r="BT1508" s="12"/>
      <c r="BU1508" s="12"/>
    </row>
    <row r="1509" spans="66:73" x14ac:dyDescent="0.3">
      <c r="BN1509" s="6"/>
      <c r="BO1509" s="6"/>
      <c r="BP1509" s="6"/>
      <c r="BQ1509" s="6"/>
      <c r="BR1509" s="12"/>
      <c r="BS1509" s="12"/>
      <c r="BT1509" s="12"/>
      <c r="BU1509" s="12"/>
    </row>
    <row r="1510" spans="66:73" x14ac:dyDescent="0.3">
      <c r="BN1510" s="6"/>
      <c r="BO1510" s="6"/>
      <c r="BP1510" s="6"/>
      <c r="BQ1510" s="6"/>
      <c r="BR1510" s="12"/>
      <c r="BS1510" s="12"/>
      <c r="BT1510" s="12"/>
      <c r="BU1510" s="12"/>
    </row>
    <row r="1511" spans="66:73" x14ac:dyDescent="0.3">
      <c r="BN1511" s="6"/>
      <c r="BO1511" s="6"/>
      <c r="BP1511" s="6"/>
      <c r="BQ1511" s="6"/>
      <c r="BR1511" s="12"/>
      <c r="BS1511" s="12"/>
      <c r="BT1511" s="12"/>
      <c r="BU1511" s="12"/>
    </row>
    <row r="1512" spans="66:73" x14ac:dyDescent="0.3">
      <c r="BN1512" s="6"/>
      <c r="BO1512" s="6"/>
      <c r="BP1512" s="6"/>
      <c r="BQ1512" s="6"/>
      <c r="BR1512" s="12"/>
      <c r="BS1512" s="12"/>
      <c r="BT1512" s="12"/>
      <c r="BU1512" s="12"/>
    </row>
    <row r="1513" spans="66:73" x14ac:dyDescent="0.3">
      <c r="BN1513" s="6"/>
      <c r="BO1513" s="6"/>
      <c r="BP1513" s="6"/>
      <c r="BQ1513" s="6"/>
      <c r="BR1513" s="12"/>
      <c r="BS1513" s="12"/>
      <c r="BT1513" s="12"/>
      <c r="BU1513" s="12"/>
    </row>
    <row r="1514" spans="66:73" x14ac:dyDescent="0.3">
      <c r="BN1514" s="6"/>
      <c r="BO1514" s="6"/>
      <c r="BP1514" s="6"/>
      <c r="BQ1514" s="6"/>
      <c r="BR1514" s="12"/>
      <c r="BS1514" s="12"/>
      <c r="BT1514" s="12"/>
      <c r="BU1514" s="12"/>
    </row>
    <row r="1515" spans="66:73" x14ac:dyDescent="0.3">
      <c r="BN1515" s="6"/>
      <c r="BO1515" s="6"/>
      <c r="BP1515" s="6"/>
      <c r="BQ1515" s="6"/>
      <c r="BR1515" s="12"/>
      <c r="BS1515" s="12"/>
      <c r="BT1515" s="12"/>
      <c r="BU1515" s="12"/>
    </row>
    <row r="1516" spans="66:73" x14ac:dyDescent="0.3">
      <c r="BN1516" s="6"/>
      <c r="BO1516" s="6"/>
      <c r="BP1516" s="6"/>
      <c r="BQ1516" s="6"/>
      <c r="BR1516" s="12"/>
      <c r="BS1516" s="12"/>
      <c r="BT1516" s="12"/>
      <c r="BU1516" s="12"/>
    </row>
    <row r="1517" spans="66:73" x14ac:dyDescent="0.3">
      <c r="BN1517" s="6"/>
      <c r="BO1517" s="6"/>
      <c r="BP1517" s="6"/>
      <c r="BQ1517" s="6"/>
      <c r="BR1517" s="12"/>
      <c r="BS1517" s="12"/>
      <c r="BT1517" s="12"/>
      <c r="BU1517" s="12"/>
    </row>
    <row r="1518" spans="66:73" x14ac:dyDescent="0.3">
      <c r="BN1518" s="6"/>
      <c r="BO1518" s="6"/>
      <c r="BP1518" s="6"/>
      <c r="BQ1518" s="6"/>
      <c r="BR1518" s="12"/>
      <c r="BS1518" s="12"/>
      <c r="BT1518" s="12"/>
      <c r="BU1518" s="12"/>
    </row>
    <row r="1519" spans="66:73" x14ac:dyDescent="0.3">
      <c r="BN1519" s="6"/>
      <c r="BO1519" s="6"/>
      <c r="BP1519" s="6"/>
      <c r="BQ1519" s="6"/>
      <c r="BR1519" s="12"/>
      <c r="BS1519" s="12"/>
      <c r="BT1519" s="12"/>
      <c r="BU1519" s="12"/>
    </row>
    <row r="1520" spans="66:73" x14ac:dyDescent="0.3">
      <c r="BN1520" s="6"/>
      <c r="BO1520" s="6"/>
      <c r="BP1520" s="6"/>
      <c r="BQ1520" s="6"/>
      <c r="BR1520" s="12"/>
      <c r="BS1520" s="12"/>
      <c r="BT1520" s="12"/>
      <c r="BU1520" s="12"/>
    </row>
    <row r="1521" spans="66:73" x14ac:dyDescent="0.3">
      <c r="BN1521" s="6"/>
      <c r="BO1521" s="6"/>
      <c r="BP1521" s="6"/>
      <c r="BQ1521" s="6"/>
      <c r="BR1521" s="12"/>
      <c r="BS1521" s="12"/>
      <c r="BT1521" s="12"/>
      <c r="BU1521" s="12"/>
    </row>
    <row r="1522" spans="66:73" x14ac:dyDescent="0.3">
      <c r="BN1522" s="6"/>
      <c r="BO1522" s="6"/>
      <c r="BP1522" s="6"/>
      <c r="BQ1522" s="6"/>
      <c r="BR1522" s="12"/>
      <c r="BS1522" s="12"/>
      <c r="BT1522" s="12"/>
      <c r="BU1522" s="12"/>
    </row>
    <row r="1523" spans="66:73" x14ac:dyDescent="0.3">
      <c r="BN1523" s="6"/>
      <c r="BO1523" s="6"/>
      <c r="BP1523" s="6"/>
      <c r="BQ1523" s="6"/>
      <c r="BR1523" s="12"/>
      <c r="BS1523" s="12"/>
      <c r="BT1523" s="12"/>
      <c r="BU1523" s="12"/>
    </row>
    <row r="1524" spans="66:73" x14ac:dyDescent="0.3">
      <c r="BN1524" s="6"/>
      <c r="BO1524" s="6"/>
      <c r="BP1524" s="6"/>
      <c r="BQ1524" s="6"/>
      <c r="BR1524" s="12"/>
      <c r="BS1524" s="12"/>
      <c r="BT1524" s="12"/>
      <c r="BU1524" s="12"/>
    </row>
    <row r="1525" spans="66:73" x14ac:dyDescent="0.3">
      <c r="BN1525" s="6"/>
      <c r="BO1525" s="6"/>
      <c r="BP1525" s="6"/>
      <c r="BQ1525" s="6"/>
      <c r="BR1525" s="12"/>
      <c r="BS1525" s="12"/>
      <c r="BT1525" s="12"/>
      <c r="BU1525" s="12"/>
    </row>
    <row r="1526" spans="66:73" x14ac:dyDescent="0.3">
      <c r="BN1526" s="6"/>
      <c r="BO1526" s="6"/>
      <c r="BP1526" s="6"/>
      <c r="BQ1526" s="6"/>
      <c r="BR1526" s="12"/>
      <c r="BS1526" s="12"/>
      <c r="BT1526" s="12"/>
      <c r="BU1526" s="12"/>
    </row>
    <row r="1527" spans="66:73" x14ac:dyDescent="0.3">
      <c r="BN1527" s="6"/>
      <c r="BO1527" s="6"/>
      <c r="BP1527" s="6"/>
      <c r="BQ1527" s="6"/>
      <c r="BR1527" s="12"/>
      <c r="BS1527" s="12"/>
      <c r="BT1527" s="12"/>
      <c r="BU1527" s="12"/>
    </row>
    <row r="1528" spans="66:73" x14ac:dyDescent="0.3">
      <c r="BN1528" s="6"/>
      <c r="BO1528" s="6"/>
      <c r="BP1528" s="6"/>
      <c r="BQ1528" s="6"/>
      <c r="BR1528" s="12"/>
      <c r="BS1528" s="12"/>
      <c r="BT1528" s="12"/>
      <c r="BU1528" s="12"/>
    </row>
    <row r="1529" spans="66:73" x14ac:dyDescent="0.3">
      <c r="BN1529" s="6"/>
      <c r="BO1529" s="6"/>
      <c r="BP1529" s="6"/>
      <c r="BQ1529" s="6"/>
      <c r="BR1529" s="12"/>
      <c r="BS1529" s="12"/>
      <c r="BT1529" s="12"/>
      <c r="BU1529" s="12"/>
    </row>
    <row r="1530" spans="66:73" x14ac:dyDescent="0.3">
      <c r="BN1530" s="6"/>
      <c r="BO1530" s="6"/>
      <c r="BP1530" s="6"/>
      <c r="BQ1530" s="6"/>
      <c r="BR1530" s="12"/>
      <c r="BS1530" s="12"/>
      <c r="BT1530" s="12"/>
      <c r="BU1530" s="12"/>
    </row>
    <row r="1531" spans="66:73" x14ac:dyDescent="0.3">
      <c r="BN1531" s="6"/>
      <c r="BO1531" s="6"/>
      <c r="BP1531" s="6"/>
      <c r="BQ1531" s="6"/>
      <c r="BR1531" s="12"/>
      <c r="BS1531" s="12"/>
      <c r="BT1531" s="12"/>
      <c r="BU1531" s="12"/>
    </row>
    <row r="1532" spans="66:73" x14ac:dyDescent="0.3">
      <c r="BN1532" s="6"/>
      <c r="BO1532" s="6"/>
      <c r="BP1532" s="6"/>
      <c r="BQ1532" s="6"/>
      <c r="BR1532" s="12"/>
      <c r="BS1532" s="12"/>
      <c r="BT1532" s="12"/>
      <c r="BU1532" s="12"/>
    </row>
    <row r="1533" spans="66:73" x14ac:dyDescent="0.3">
      <c r="BN1533" s="6"/>
      <c r="BO1533" s="6"/>
      <c r="BP1533" s="6"/>
      <c r="BQ1533" s="6"/>
      <c r="BR1533" s="12"/>
      <c r="BS1533" s="12"/>
      <c r="BT1533" s="12"/>
      <c r="BU1533" s="12"/>
    </row>
    <row r="1534" spans="66:73" x14ac:dyDescent="0.3">
      <c r="BN1534" s="6"/>
      <c r="BO1534" s="6"/>
      <c r="BP1534" s="6"/>
      <c r="BQ1534" s="6"/>
      <c r="BR1534" s="12"/>
      <c r="BS1534" s="12"/>
      <c r="BT1534" s="12"/>
      <c r="BU1534" s="12"/>
    </row>
    <row r="1535" spans="66:73" x14ac:dyDescent="0.3">
      <c r="BN1535" s="6"/>
      <c r="BO1535" s="6"/>
      <c r="BP1535" s="6"/>
      <c r="BQ1535" s="6"/>
      <c r="BR1535" s="12"/>
      <c r="BS1535" s="12"/>
      <c r="BT1535" s="12"/>
      <c r="BU1535" s="12"/>
    </row>
    <row r="1536" spans="66:73" x14ac:dyDescent="0.3">
      <c r="BN1536" s="6"/>
      <c r="BO1536" s="6"/>
      <c r="BP1536" s="6"/>
      <c r="BQ1536" s="6"/>
      <c r="BR1536" s="12"/>
      <c r="BS1536" s="12"/>
      <c r="BT1536" s="12"/>
      <c r="BU1536" s="12"/>
    </row>
    <row r="1537" spans="66:73" x14ac:dyDescent="0.3">
      <c r="BN1537" s="6"/>
      <c r="BO1537" s="6"/>
      <c r="BP1537" s="6"/>
      <c r="BQ1537" s="6"/>
      <c r="BR1537" s="12"/>
      <c r="BS1537" s="12"/>
      <c r="BT1537" s="12"/>
      <c r="BU1537" s="12"/>
    </row>
    <row r="1538" spans="66:73" x14ac:dyDescent="0.3">
      <c r="BN1538" s="6"/>
      <c r="BO1538" s="6"/>
      <c r="BP1538" s="6"/>
      <c r="BQ1538" s="6"/>
      <c r="BR1538" s="12"/>
      <c r="BS1538" s="12"/>
      <c r="BT1538" s="12"/>
      <c r="BU1538" s="12"/>
    </row>
    <row r="1539" spans="66:73" x14ac:dyDescent="0.3">
      <c r="BN1539" s="6"/>
      <c r="BO1539" s="6"/>
      <c r="BP1539" s="6"/>
      <c r="BQ1539" s="6"/>
      <c r="BR1539" s="12"/>
      <c r="BS1539" s="12"/>
      <c r="BT1539" s="12"/>
      <c r="BU1539" s="12"/>
    </row>
    <row r="1540" spans="66:73" x14ac:dyDescent="0.3">
      <c r="BN1540" s="6"/>
      <c r="BO1540" s="6"/>
      <c r="BP1540" s="6"/>
      <c r="BQ1540" s="6"/>
      <c r="BR1540" s="12"/>
      <c r="BS1540" s="12"/>
      <c r="BT1540" s="12"/>
      <c r="BU1540" s="12"/>
    </row>
    <row r="1541" spans="66:73" x14ac:dyDescent="0.3">
      <c r="BN1541" s="6"/>
      <c r="BO1541" s="6"/>
      <c r="BP1541" s="6"/>
      <c r="BQ1541" s="6"/>
      <c r="BR1541" s="12"/>
      <c r="BS1541" s="12"/>
      <c r="BT1541" s="12"/>
      <c r="BU1541" s="12"/>
    </row>
    <row r="1542" spans="66:73" x14ac:dyDescent="0.3">
      <c r="BN1542" s="6"/>
      <c r="BO1542" s="6"/>
      <c r="BP1542" s="6"/>
      <c r="BQ1542" s="6"/>
      <c r="BR1542" s="12"/>
      <c r="BS1542" s="12"/>
      <c r="BT1542" s="12"/>
      <c r="BU1542" s="12"/>
    </row>
    <row r="1543" spans="66:73" x14ac:dyDescent="0.3">
      <c r="BN1543" s="6"/>
      <c r="BO1543" s="6"/>
      <c r="BP1543" s="6"/>
      <c r="BQ1543" s="6"/>
      <c r="BR1543" s="12"/>
      <c r="BS1543" s="12"/>
      <c r="BT1543" s="12"/>
      <c r="BU1543" s="12"/>
    </row>
    <row r="1544" spans="66:73" x14ac:dyDescent="0.3">
      <c r="BN1544" s="6"/>
      <c r="BO1544" s="6"/>
      <c r="BP1544" s="6"/>
      <c r="BQ1544" s="6"/>
      <c r="BR1544" s="12"/>
      <c r="BS1544" s="12"/>
      <c r="BT1544" s="12"/>
      <c r="BU1544" s="12"/>
    </row>
    <row r="1545" spans="66:73" x14ac:dyDescent="0.3">
      <c r="BN1545" s="6"/>
      <c r="BO1545" s="6"/>
      <c r="BP1545" s="6"/>
      <c r="BQ1545" s="6"/>
      <c r="BR1545" s="12"/>
      <c r="BS1545" s="12"/>
      <c r="BT1545" s="12"/>
      <c r="BU1545" s="12"/>
    </row>
    <row r="1546" spans="66:73" x14ac:dyDescent="0.3">
      <c r="BN1546" s="6"/>
      <c r="BO1546" s="6"/>
      <c r="BP1546" s="6"/>
      <c r="BQ1546" s="6"/>
      <c r="BR1546" s="12"/>
      <c r="BS1546" s="12"/>
      <c r="BT1546" s="12"/>
      <c r="BU1546" s="12"/>
    </row>
    <row r="1547" spans="66:73" x14ac:dyDescent="0.3">
      <c r="BN1547" s="6"/>
      <c r="BO1547" s="6"/>
      <c r="BP1547" s="6"/>
      <c r="BQ1547" s="6"/>
      <c r="BR1547" s="12"/>
      <c r="BS1547" s="12"/>
      <c r="BT1547" s="12"/>
      <c r="BU1547" s="12"/>
    </row>
    <row r="1548" spans="66:73" x14ac:dyDescent="0.3">
      <c r="BN1548" s="6"/>
      <c r="BO1548" s="6"/>
      <c r="BP1548" s="6"/>
      <c r="BQ1548" s="6"/>
      <c r="BR1548" s="12"/>
      <c r="BS1548" s="12"/>
      <c r="BT1548" s="12"/>
      <c r="BU1548" s="12"/>
    </row>
    <row r="1549" spans="66:73" x14ac:dyDescent="0.3">
      <c r="BN1549" s="6"/>
      <c r="BO1549" s="6"/>
      <c r="BP1549" s="6"/>
      <c r="BQ1549" s="6"/>
      <c r="BR1549" s="12"/>
      <c r="BS1549" s="12"/>
      <c r="BT1549" s="12"/>
      <c r="BU1549" s="12"/>
    </row>
    <row r="1550" spans="66:73" x14ac:dyDescent="0.3">
      <c r="BN1550" s="6"/>
      <c r="BO1550" s="6"/>
      <c r="BP1550" s="6"/>
      <c r="BQ1550" s="6"/>
      <c r="BR1550" s="12"/>
      <c r="BS1550" s="12"/>
      <c r="BT1550" s="12"/>
      <c r="BU1550" s="12"/>
    </row>
    <row r="1551" spans="66:73" x14ac:dyDescent="0.3">
      <c r="BN1551" s="6"/>
      <c r="BO1551" s="6"/>
      <c r="BP1551" s="6"/>
      <c r="BQ1551" s="6"/>
      <c r="BR1551" s="12"/>
      <c r="BS1551" s="12"/>
      <c r="BT1551" s="12"/>
      <c r="BU1551" s="12"/>
    </row>
    <row r="1552" spans="66:73" x14ac:dyDescent="0.3">
      <c r="BN1552" s="6"/>
      <c r="BO1552" s="6"/>
      <c r="BP1552" s="6"/>
      <c r="BQ1552" s="6"/>
      <c r="BR1552" s="12"/>
      <c r="BS1552" s="12"/>
      <c r="BT1552" s="12"/>
      <c r="BU1552" s="12"/>
    </row>
    <row r="1553" spans="66:73" x14ac:dyDescent="0.3">
      <c r="BN1553" s="6"/>
      <c r="BO1553" s="6"/>
      <c r="BP1553" s="6"/>
      <c r="BQ1553" s="6"/>
      <c r="BR1553" s="12"/>
      <c r="BS1553" s="12"/>
      <c r="BT1553" s="12"/>
      <c r="BU1553" s="12"/>
    </row>
    <row r="1554" spans="66:73" x14ac:dyDescent="0.3">
      <c r="BN1554" s="6"/>
      <c r="BO1554" s="6"/>
      <c r="BP1554" s="6"/>
      <c r="BQ1554" s="6"/>
      <c r="BR1554" s="12"/>
      <c r="BS1554" s="12"/>
      <c r="BT1554" s="12"/>
      <c r="BU1554" s="12"/>
    </row>
    <row r="1555" spans="66:73" x14ac:dyDescent="0.3">
      <c r="BN1555" s="6"/>
      <c r="BO1555" s="6"/>
      <c r="BP1555" s="6"/>
      <c r="BQ1555" s="6"/>
      <c r="BR1555" s="12"/>
      <c r="BS1555" s="12"/>
      <c r="BT1555" s="12"/>
      <c r="BU1555" s="12"/>
    </row>
    <row r="1556" spans="66:73" x14ac:dyDescent="0.3">
      <c r="BN1556" s="6"/>
      <c r="BO1556" s="6"/>
      <c r="BP1556" s="6"/>
      <c r="BQ1556" s="6"/>
      <c r="BR1556" s="12"/>
      <c r="BS1556" s="12"/>
      <c r="BT1556" s="12"/>
      <c r="BU1556" s="12"/>
    </row>
    <row r="1557" spans="66:73" x14ac:dyDescent="0.3">
      <c r="BN1557" s="6"/>
      <c r="BO1557" s="6"/>
      <c r="BP1557" s="6"/>
      <c r="BQ1557" s="6"/>
      <c r="BR1557" s="12"/>
      <c r="BS1557" s="12"/>
      <c r="BT1557" s="12"/>
      <c r="BU1557" s="12"/>
    </row>
    <row r="1558" spans="66:73" x14ac:dyDescent="0.3">
      <c r="BN1558" s="6"/>
      <c r="BO1558" s="6"/>
      <c r="BP1558" s="6"/>
      <c r="BQ1558" s="6"/>
      <c r="BR1558" s="12"/>
      <c r="BS1558" s="12"/>
      <c r="BT1558" s="12"/>
      <c r="BU1558" s="12"/>
    </row>
    <row r="1559" spans="66:73" x14ac:dyDescent="0.3">
      <c r="BN1559" s="6"/>
      <c r="BO1559" s="6"/>
      <c r="BP1559" s="6"/>
      <c r="BQ1559" s="6"/>
      <c r="BR1559" s="12"/>
      <c r="BS1559" s="12"/>
      <c r="BT1559" s="12"/>
      <c r="BU1559" s="12"/>
    </row>
    <row r="1560" spans="66:73" x14ac:dyDescent="0.3">
      <c r="BN1560" s="6"/>
      <c r="BO1560" s="6"/>
      <c r="BP1560" s="6"/>
      <c r="BQ1560" s="6"/>
      <c r="BR1560" s="12"/>
      <c r="BS1560" s="12"/>
      <c r="BT1560" s="12"/>
      <c r="BU1560" s="12"/>
    </row>
    <row r="1561" spans="66:73" x14ac:dyDescent="0.3">
      <c r="BN1561" s="6"/>
      <c r="BO1561" s="6"/>
      <c r="BP1561" s="6"/>
      <c r="BQ1561" s="6"/>
      <c r="BR1561" s="12"/>
      <c r="BS1561" s="12"/>
      <c r="BT1561" s="12"/>
      <c r="BU1561" s="12"/>
    </row>
    <row r="1562" spans="66:73" x14ac:dyDescent="0.3">
      <c r="BN1562" s="6"/>
      <c r="BO1562" s="6"/>
      <c r="BP1562" s="6"/>
      <c r="BQ1562" s="6"/>
      <c r="BR1562" s="12"/>
      <c r="BS1562" s="12"/>
      <c r="BT1562" s="12"/>
      <c r="BU1562" s="12"/>
    </row>
    <row r="1563" spans="66:73" x14ac:dyDescent="0.3">
      <c r="BN1563" s="6"/>
      <c r="BO1563" s="6"/>
      <c r="BP1563" s="6"/>
      <c r="BQ1563" s="6"/>
      <c r="BR1563" s="12"/>
      <c r="BS1563" s="12"/>
      <c r="BT1563" s="12"/>
      <c r="BU1563" s="12"/>
    </row>
    <row r="1564" spans="66:73" x14ac:dyDescent="0.3">
      <c r="BN1564" s="6"/>
      <c r="BO1564" s="6"/>
      <c r="BP1564" s="6"/>
      <c r="BQ1564" s="6"/>
      <c r="BR1564" s="12"/>
      <c r="BS1564" s="12"/>
      <c r="BT1564" s="12"/>
      <c r="BU1564" s="12"/>
    </row>
    <row r="1565" spans="66:73" x14ac:dyDescent="0.3">
      <c r="BN1565" s="6"/>
      <c r="BO1565" s="6"/>
      <c r="BP1565" s="6"/>
      <c r="BQ1565" s="6"/>
      <c r="BR1565" s="12"/>
      <c r="BS1565" s="12"/>
      <c r="BT1565" s="12"/>
      <c r="BU1565" s="12"/>
    </row>
    <row r="1566" spans="66:73" x14ac:dyDescent="0.3">
      <c r="BN1566" s="6"/>
      <c r="BO1566" s="6"/>
      <c r="BP1566" s="6"/>
      <c r="BQ1566" s="6"/>
      <c r="BR1566" s="12"/>
      <c r="BS1566" s="12"/>
      <c r="BT1566" s="12"/>
      <c r="BU1566" s="12"/>
    </row>
    <row r="1567" spans="66:73" x14ac:dyDescent="0.3">
      <c r="BN1567" s="6"/>
      <c r="BO1567" s="6"/>
      <c r="BP1567" s="6"/>
      <c r="BQ1567" s="6"/>
      <c r="BR1567" s="12"/>
      <c r="BS1567" s="12"/>
      <c r="BT1567" s="12"/>
      <c r="BU1567" s="12"/>
    </row>
    <row r="1568" spans="66:73" x14ac:dyDescent="0.3">
      <c r="BN1568" s="6"/>
      <c r="BO1568" s="6"/>
      <c r="BP1568" s="6"/>
      <c r="BQ1568" s="6"/>
      <c r="BR1568" s="12"/>
      <c r="BS1568" s="12"/>
      <c r="BT1568" s="12"/>
      <c r="BU1568" s="12"/>
    </row>
    <row r="1569" spans="66:73" x14ac:dyDescent="0.3">
      <c r="BN1569" s="6"/>
      <c r="BO1569" s="6"/>
      <c r="BP1569" s="6"/>
      <c r="BQ1569" s="6"/>
      <c r="BR1569" s="12"/>
      <c r="BS1569" s="12"/>
      <c r="BT1569" s="12"/>
      <c r="BU1569" s="12"/>
    </row>
    <row r="1570" spans="66:73" x14ac:dyDescent="0.3">
      <c r="BN1570" s="6"/>
      <c r="BO1570" s="6"/>
      <c r="BP1570" s="6"/>
      <c r="BQ1570" s="6"/>
      <c r="BR1570" s="12"/>
      <c r="BS1570" s="12"/>
      <c r="BT1570" s="12"/>
      <c r="BU1570" s="12"/>
    </row>
    <row r="1571" spans="66:73" x14ac:dyDescent="0.3">
      <c r="BN1571" s="6"/>
      <c r="BO1571" s="6"/>
      <c r="BP1571" s="6"/>
      <c r="BQ1571" s="6"/>
      <c r="BR1571" s="12"/>
      <c r="BS1571" s="12"/>
      <c r="BT1571" s="12"/>
      <c r="BU1571" s="12"/>
    </row>
    <row r="1572" spans="66:73" x14ac:dyDescent="0.3">
      <c r="BN1572" s="6"/>
      <c r="BO1572" s="6"/>
      <c r="BP1572" s="6"/>
      <c r="BQ1572" s="6"/>
      <c r="BR1572" s="12"/>
      <c r="BS1572" s="12"/>
      <c r="BT1572" s="12"/>
      <c r="BU1572" s="12"/>
    </row>
    <row r="1573" spans="66:73" x14ac:dyDescent="0.3">
      <c r="BN1573" s="6"/>
      <c r="BO1573" s="6"/>
      <c r="BP1573" s="6"/>
      <c r="BQ1573" s="6"/>
      <c r="BR1573" s="12"/>
      <c r="BS1573" s="12"/>
      <c r="BT1573" s="12"/>
      <c r="BU1573" s="12"/>
    </row>
    <row r="1574" spans="66:73" x14ac:dyDescent="0.3">
      <c r="BN1574" s="6"/>
      <c r="BO1574" s="6"/>
      <c r="BP1574" s="6"/>
      <c r="BQ1574" s="6"/>
      <c r="BR1574" s="12"/>
      <c r="BS1574" s="12"/>
      <c r="BT1574" s="12"/>
      <c r="BU1574" s="12"/>
    </row>
    <row r="1575" spans="66:73" x14ac:dyDescent="0.3">
      <c r="BN1575" s="6"/>
      <c r="BO1575" s="6"/>
      <c r="BP1575" s="6"/>
      <c r="BQ1575" s="6"/>
      <c r="BR1575" s="12"/>
      <c r="BS1575" s="12"/>
      <c r="BT1575" s="12"/>
      <c r="BU1575" s="12"/>
    </row>
    <row r="1576" spans="66:73" x14ac:dyDescent="0.3">
      <c r="BN1576" s="6"/>
      <c r="BO1576" s="6"/>
      <c r="BP1576" s="6"/>
      <c r="BQ1576" s="6"/>
      <c r="BR1576" s="12"/>
      <c r="BS1576" s="12"/>
      <c r="BT1576" s="12"/>
      <c r="BU1576" s="12"/>
    </row>
    <row r="1577" spans="66:73" x14ac:dyDescent="0.3">
      <c r="BN1577" s="6"/>
      <c r="BO1577" s="6"/>
      <c r="BP1577" s="6"/>
      <c r="BQ1577" s="6"/>
      <c r="BR1577" s="12"/>
      <c r="BS1577" s="12"/>
      <c r="BT1577" s="12"/>
      <c r="BU1577" s="12"/>
    </row>
    <row r="1578" spans="66:73" x14ac:dyDescent="0.3">
      <c r="BN1578" s="6"/>
      <c r="BO1578" s="6"/>
      <c r="BP1578" s="6"/>
      <c r="BQ1578" s="6"/>
      <c r="BR1578" s="12"/>
      <c r="BS1578" s="12"/>
      <c r="BT1578" s="12"/>
      <c r="BU1578" s="12"/>
    </row>
    <row r="1579" spans="66:73" x14ac:dyDescent="0.3">
      <c r="BN1579" s="6"/>
      <c r="BO1579" s="6"/>
      <c r="BP1579" s="6"/>
      <c r="BQ1579" s="6"/>
      <c r="BR1579" s="12"/>
      <c r="BS1579" s="12"/>
      <c r="BT1579" s="12"/>
      <c r="BU1579" s="12"/>
    </row>
    <row r="1580" spans="66:73" x14ac:dyDescent="0.3">
      <c r="BN1580" s="6"/>
      <c r="BO1580" s="6"/>
      <c r="BP1580" s="6"/>
      <c r="BQ1580" s="6"/>
      <c r="BR1580" s="12"/>
      <c r="BS1580" s="12"/>
      <c r="BT1580" s="12"/>
      <c r="BU1580" s="12"/>
    </row>
    <row r="1581" spans="66:73" x14ac:dyDescent="0.3">
      <c r="BN1581" s="6"/>
      <c r="BO1581" s="6"/>
      <c r="BP1581" s="6"/>
      <c r="BQ1581" s="6"/>
      <c r="BR1581" s="12"/>
      <c r="BS1581" s="12"/>
      <c r="BT1581" s="12"/>
      <c r="BU1581" s="12"/>
    </row>
    <row r="1582" spans="66:73" x14ac:dyDescent="0.3">
      <c r="BN1582" s="6"/>
      <c r="BO1582" s="6"/>
      <c r="BP1582" s="6"/>
      <c r="BQ1582" s="6"/>
      <c r="BR1582" s="12"/>
      <c r="BS1582" s="12"/>
      <c r="BT1582" s="12"/>
      <c r="BU1582" s="12"/>
    </row>
    <row r="1583" spans="66:73" x14ac:dyDescent="0.3">
      <c r="BN1583" s="6"/>
      <c r="BO1583" s="6"/>
      <c r="BP1583" s="6"/>
      <c r="BQ1583" s="6"/>
      <c r="BR1583" s="12"/>
      <c r="BS1583" s="12"/>
      <c r="BT1583" s="12"/>
      <c r="BU1583" s="12"/>
    </row>
    <row r="1584" spans="66:73" x14ac:dyDescent="0.3">
      <c r="BN1584" s="6"/>
      <c r="BO1584" s="6"/>
      <c r="BP1584" s="6"/>
      <c r="BQ1584" s="6"/>
      <c r="BR1584" s="12"/>
      <c r="BS1584" s="12"/>
      <c r="BT1584" s="12"/>
      <c r="BU1584" s="12"/>
    </row>
    <row r="1585" spans="66:73" x14ac:dyDescent="0.3">
      <c r="BN1585" s="6"/>
      <c r="BO1585" s="6"/>
      <c r="BP1585" s="6"/>
      <c r="BQ1585" s="6"/>
      <c r="BR1585" s="12"/>
      <c r="BS1585" s="12"/>
      <c r="BT1585" s="12"/>
      <c r="BU1585" s="12"/>
    </row>
    <row r="1586" spans="66:73" x14ac:dyDescent="0.3">
      <c r="BN1586" s="6"/>
      <c r="BO1586" s="6"/>
      <c r="BP1586" s="6"/>
      <c r="BQ1586" s="6"/>
      <c r="BR1586" s="12"/>
      <c r="BS1586" s="12"/>
      <c r="BT1586" s="12"/>
      <c r="BU1586" s="12"/>
    </row>
    <row r="1587" spans="66:73" x14ac:dyDescent="0.3">
      <c r="BN1587" s="6"/>
      <c r="BO1587" s="6"/>
      <c r="BP1587" s="6"/>
      <c r="BQ1587" s="6"/>
      <c r="BR1587" s="12"/>
      <c r="BS1587" s="12"/>
      <c r="BT1587" s="12"/>
      <c r="BU1587" s="12"/>
    </row>
    <row r="1588" spans="66:73" x14ac:dyDescent="0.3">
      <c r="BN1588" s="6"/>
      <c r="BO1588" s="6"/>
      <c r="BP1588" s="6"/>
      <c r="BQ1588" s="6"/>
      <c r="BR1588" s="12"/>
      <c r="BS1588" s="12"/>
      <c r="BT1588" s="12"/>
      <c r="BU1588" s="12"/>
    </row>
    <row r="1589" spans="66:73" x14ac:dyDescent="0.3">
      <c r="BN1589" s="6"/>
      <c r="BO1589" s="6"/>
      <c r="BP1589" s="6"/>
      <c r="BQ1589" s="6"/>
      <c r="BR1589" s="12"/>
      <c r="BS1589" s="12"/>
      <c r="BT1589" s="12"/>
      <c r="BU1589" s="12"/>
    </row>
    <row r="1590" spans="66:73" x14ac:dyDescent="0.3">
      <c r="BN1590" s="6"/>
      <c r="BO1590" s="6"/>
      <c r="BP1590" s="6"/>
      <c r="BQ1590" s="6"/>
      <c r="BR1590" s="12"/>
      <c r="BS1590" s="12"/>
      <c r="BT1590" s="12"/>
      <c r="BU1590" s="12"/>
    </row>
    <row r="1591" spans="66:73" x14ac:dyDescent="0.3">
      <c r="BN1591" s="6"/>
      <c r="BO1591" s="6"/>
      <c r="BP1591" s="6"/>
      <c r="BQ1591" s="6"/>
      <c r="BR1591" s="12"/>
      <c r="BS1591" s="12"/>
      <c r="BT1591" s="12"/>
      <c r="BU1591" s="12"/>
    </row>
    <row r="1592" spans="66:73" x14ac:dyDescent="0.3">
      <c r="BN1592" s="6"/>
      <c r="BO1592" s="6"/>
      <c r="BP1592" s="6"/>
      <c r="BQ1592" s="6"/>
      <c r="BR1592" s="12"/>
      <c r="BS1592" s="12"/>
      <c r="BT1592" s="12"/>
      <c r="BU1592" s="12"/>
    </row>
    <row r="1593" spans="66:73" x14ac:dyDescent="0.3">
      <c r="BN1593" s="6"/>
      <c r="BO1593" s="6"/>
      <c r="BP1593" s="6"/>
      <c r="BQ1593" s="6"/>
      <c r="BR1593" s="12"/>
      <c r="BS1593" s="12"/>
      <c r="BT1593" s="12"/>
      <c r="BU1593" s="12"/>
    </row>
    <row r="1594" spans="66:73" x14ac:dyDescent="0.3">
      <c r="BN1594" s="6"/>
      <c r="BO1594" s="6"/>
      <c r="BP1594" s="6"/>
      <c r="BQ1594" s="6"/>
      <c r="BR1594" s="12"/>
      <c r="BS1594" s="12"/>
      <c r="BT1594" s="12"/>
      <c r="BU1594" s="12"/>
    </row>
    <row r="1595" spans="66:73" x14ac:dyDescent="0.3">
      <c r="BN1595" s="6"/>
      <c r="BO1595" s="6"/>
      <c r="BP1595" s="6"/>
      <c r="BQ1595" s="6"/>
      <c r="BR1595" s="12"/>
      <c r="BS1595" s="12"/>
      <c r="BT1595" s="12"/>
      <c r="BU1595" s="12"/>
    </row>
    <row r="1596" spans="66:73" x14ac:dyDescent="0.3">
      <c r="BN1596" s="6"/>
      <c r="BO1596" s="6"/>
      <c r="BP1596" s="6"/>
      <c r="BQ1596" s="6"/>
      <c r="BR1596" s="12"/>
      <c r="BS1596" s="12"/>
      <c r="BT1596" s="12"/>
      <c r="BU1596" s="12"/>
    </row>
    <row r="1597" spans="66:73" x14ac:dyDescent="0.3">
      <c r="BN1597" s="6"/>
      <c r="BO1597" s="6"/>
      <c r="BP1597" s="6"/>
      <c r="BQ1597" s="6"/>
      <c r="BR1597" s="12"/>
      <c r="BS1597" s="12"/>
      <c r="BT1597" s="12"/>
      <c r="BU1597" s="12"/>
    </row>
    <row r="1598" spans="66:73" x14ac:dyDescent="0.3">
      <c r="BN1598" s="6"/>
      <c r="BO1598" s="6"/>
      <c r="BP1598" s="6"/>
      <c r="BQ1598" s="6"/>
      <c r="BR1598" s="12"/>
      <c r="BS1598" s="12"/>
      <c r="BT1598" s="12"/>
      <c r="BU1598" s="12"/>
    </row>
    <row r="1599" spans="66:73" x14ac:dyDescent="0.3">
      <c r="BN1599" s="6"/>
      <c r="BO1599" s="6"/>
      <c r="BP1599" s="6"/>
      <c r="BQ1599" s="6"/>
      <c r="BR1599" s="12"/>
      <c r="BS1599" s="12"/>
      <c r="BT1599" s="12"/>
      <c r="BU1599" s="12"/>
    </row>
    <row r="1600" spans="66:73" x14ac:dyDescent="0.3">
      <c r="BN1600" s="6"/>
      <c r="BO1600" s="6"/>
      <c r="BP1600" s="6"/>
      <c r="BQ1600" s="6"/>
      <c r="BR1600" s="12"/>
      <c r="BS1600" s="12"/>
      <c r="BT1600" s="12"/>
      <c r="BU1600" s="12"/>
    </row>
    <row r="1601" spans="66:73" x14ac:dyDescent="0.3">
      <c r="BN1601" s="6"/>
      <c r="BO1601" s="6"/>
      <c r="BP1601" s="6"/>
      <c r="BQ1601" s="6"/>
      <c r="BR1601" s="12"/>
      <c r="BS1601" s="12"/>
      <c r="BT1601" s="12"/>
      <c r="BU1601" s="12"/>
    </row>
    <row r="1602" spans="66:73" x14ac:dyDescent="0.3">
      <c r="BN1602" s="6"/>
      <c r="BO1602" s="6"/>
      <c r="BP1602" s="6"/>
      <c r="BQ1602" s="6"/>
      <c r="BR1602" s="12"/>
      <c r="BS1602" s="12"/>
      <c r="BT1602" s="12"/>
      <c r="BU1602" s="12"/>
    </row>
    <row r="1603" spans="66:73" x14ac:dyDescent="0.3">
      <c r="BN1603" s="6"/>
      <c r="BO1603" s="6"/>
      <c r="BP1603" s="6"/>
      <c r="BQ1603" s="6"/>
      <c r="BR1603" s="12"/>
      <c r="BS1603" s="12"/>
      <c r="BT1603" s="12"/>
      <c r="BU1603" s="12"/>
    </row>
    <row r="1604" spans="66:73" x14ac:dyDescent="0.3">
      <c r="BN1604" s="6"/>
      <c r="BO1604" s="6"/>
      <c r="BP1604" s="6"/>
      <c r="BQ1604" s="6"/>
      <c r="BR1604" s="12"/>
      <c r="BS1604" s="12"/>
      <c r="BT1604" s="12"/>
      <c r="BU1604" s="12"/>
    </row>
    <row r="1605" spans="66:73" x14ac:dyDescent="0.3">
      <c r="BN1605" s="6"/>
      <c r="BO1605" s="6"/>
      <c r="BP1605" s="6"/>
      <c r="BQ1605" s="6"/>
      <c r="BR1605" s="12"/>
      <c r="BS1605" s="12"/>
      <c r="BT1605" s="12"/>
      <c r="BU1605" s="12"/>
    </row>
    <row r="1606" spans="66:73" x14ac:dyDescent="0.3">
      <c r="BN1606" s="6"/>
      <c r="BO1606" s="6"/>
      <c r="BP1606" s="6"/>
      <c r="BQ1606" s="6"/>
      <c r="BR1606" s="12"/>
      <c r="BS1606" s="12"/>
      <c r="BT1606" s="12"/>
      <c r="BU1606" s="12"/>
    </row>
    <row r="1607" spans="66:73" x14ac:dyDescent="0.3">
      <c r="BN1607" s="6"/>
      <c r="BO1607" s="6"/>
      <c r="BP1607" s="6"/>
      <c r="BQ1607" s="6"/>
      <c r="BR1607" s="12"/>
      <c r="BS1607" s="12"/>
      <c r="BT1607" s="12"/>
      <c r="BU1607" s="12"/>
    </row>
    <row r="1608" spans="66:73" x14ac:dyDescent="0.3">
      <c r="BN1608" s="6"/>
      <c r="BO1608" s="6"/>
      <c r="BP1608" s="6"/>
      <c r="BQ1608" s="6"/>
      <c r="BR1608" s="12"/>
      <c r="BS1608" s="12"/>
      <c r="BT1608" s="12"/>
      <c r="BU1608" s="12"/>
    </row>
    <row r="1609" spans="66:73" x14ac:dyDescent="0.3">
      <c r="BN1609" s="6"/>
      <c r="BO1609" s="6"/>
      <c r="BP1609" s="6"/>
      <c r="BQ1609" s="6"/>
      <c r="BR1609" s="12"/>
      <c r="BS1609" s="12"/>
      <c r="BT1609" s="12"/>
      <c r="BU1609" s="12"/>
    </row>
    <row r="1610" spans="66:73" x14ac:dyDescent="0.3">
      <c r="BN1610" s="6"/>
      <c r="BO1610" s="6"/>
      <c r="BP1610" s="6"/>
      <c r="BQ1610" s="6"/>
      <c r="BR1610" s="12"/>
      <c r="BS1610" s="12"/>
      <c r="BT1610" s="12"/>
      <c r="BU1610" s="12"/>
    </row>
    <row r="1611" spans="66:73" x14ac:dyDescent="0.3">
      <c r="BN1611" s="6"/>
      <c r="BO1611" s="6"/>
      <c r="BP1611" s="6"/>
      <c r="BQ1611" s="6"/>
      <c r="BR1611" s="12"/>
      <c r="BS1611" s="12"/>
      <c r="BT1611" s="12"/>
      <c r="BU1611" s="12"/>
    </row>
    <row r="1612" spans="66:73" x14ac:dyDescent="0.3">
      <c r="BN1612" s="6"/>
      <c r="BO1612" s="6"/>
      <c r="BP1612" s="6"/>
      <c r="BQ1612" s="6"/>
      <c r="BR1612" s="12"/>
      <c r="BS1612" s="12"/>
      <c r="BT1612" s="12"/>
      <c r="BU1612" s="12"/>
    </row>
    <row r="1613" spans="66:73" x14ac:dyDescent="0.3">
      <c r="BN1613" s="6"/>
      <c r="BO1613" s="6"/>
      <c r="BP1613" s="6"/>
      <c r="BQ1613" s="6"/>
      <c r="BR1613" s="12"/>
      <c r="BS1613" s="12"/>
      <c r="BT1613" s="12"/>
      <c r="BU1613" s="12"/>
    </row>
    <row r="1614" spans="66:73" x14ac:dyDescent="0.3">
      <c r="BN1614" s="6"/>
      <c r="BO1614" s="6"/>
      <c r="BP1614" s="6"/>
      <c r="BQ1614" s="6"/>
      <c r="BR1614" s="12"/>
      <c r="BS1614" s="12"/>
      <c r="BT1614" s="12"/>
      <c r="BU1614" s="12"/>
    </row>
    <row r="1615" spans="66:73" x14ac:dyDescent="0.3">
      <c r="BN1615" s="6"/>
      <c r="BO1615" s="6"/>
      <c r="BP1615" s="6"/>
      <c r="BQ1615" s="6"/>
      <c r="BR1615" s="12"/>
      <c r="BS1615" s="12"/>
      <c r="BT1615" s="12"/>
      <c r="BU1615" s="12"/>
    </row>
    <row r="1616" spans="66:73" x14ac:dyDescent="0.3">
      <c r="BN1616" s="6"/>
      <c r="BO1616" s="6"/>
      <c r="BP1616" s="6"/>
      <c r="BQ1616" s="6"/>
      <c r="BR1616" s="12"/>
      <c r="BS1616" s="12"/>
      <c r="BT1616" s="12"/>
      <c r="BU1616" s="12"/>
    </row>
    <row r="1617" spans="66:73" x14ac:dyDescent="0.3">
      <c r="BN1617" s="6"/>
      <c r="BO1617" s="6"/>
      <c r="BP1617" s="6"/>
      <c r="BQ1617" s="6"/>
      <c r="BR1617" s="12"/>
      <c r="BS1617" s="12"/>
      <c r="BT1617" s="12"/>
      <c r="BU1617" s="12"/>
    </row>
    <row r="1618" spans="66:73" x14ac:dyDescent="0.3">
      <c r="BN1618" s="6"/>
      <c r="BO1618" s="6"/>
      <c r="BP1618" s="6"/>
      <c r="BQ1618" s="6"/>
      <c r="BR1618" s="12"/>
      <c r="BS1618" s="12"/>
      <c r="BT1618" s="12"/>
      <c r="BU1618" s="12"/>
    </row>
    <row r="1619" spans="66:73" x14ac:dyDescent="0.3">
      <c r="BN1619" s="6"/>
      <c r="BO1619" s="6"/>
      <c r="BP1619" s="6"/>
      <c r="BQ1619" s="6"/>
      <c r="BR1619" s="12"/>
      <c r="BS1619" s="12"/>
      <c r="BT1619" s="12"/>
      <c r="BU1619" s="12"/>
    </row>
    <row r="1620" spans="66:73" x14ac:dyDescent="0.3">
      <c r="BN1620" s="6"/>
      <c r="BO1620" s="6"/>
      <c r="BP1620" s="6"/>
      <c r="BQ1620" s="6"/>
      <c r="BR1620" s="12"/>
      <c r="BS1620" s="12"/>
      <c r="BT1620" s="12"/>
      <c r="BU1620" s="12"/>
    </row>
    <row r="1621" spans="66:73" x14ac:dyDescent="0.3">
      <c r="BN1621" s="6"/>
      <c r="BO1621" s="6"/>
      <c r="BP1621" s="6"/>
      <c r="BQ1621" s="6"/>
      <c r="BR1621" s="12"/>
      <c r="BS1621" s="12"/>
      <c r="BT1621" s="12"/>
      <c r="BU1621" s="12"/>
    </row>
    <row r="1622" spans="66:73" x14ac:dyDescent="0.3">
      <c r="BN1622" s="6"/>
      <c r="BO1622" s="6"/>
      <c r="BP1622" s="6"/>
      <c r="BQ1622" s="6"/>
      <c r="BR1622" s="12"/>
      <c r="BS1622" s="12"/>
      <c r="BT1622" s="12"/>
      <c r="BU1622" s="12"/>
    </row>
    <row r="1623" spans="66:73" x14ac:dyDescent="0.3">
      <c r="BN1623" s="6"/>
      <c r="BO1623" s="6"/>
      <c r="BP1623" s="6"/>
      <c r="BQ1623" s="6"/>
      <c r="BR1623" s="12"/>
      <c r="BS1623" s="12"/>
      <c r="BT1623" s="12"/>
      <c r="BU1623" s="12"/>
    </row>
    <row r="1624" spans="66:73" x14ac:dyDescent="0.3">
      <c r="BN1624" s="6"/>
      <c r="BO1624" s="6"/>
      <c r="BP1624" s="6"/>
      <c r="BQ1624" s="6"/>
      <c r="BR1624" s="12"/>
      <c r="BS1624" s="12"/>
      <c r="BT1624" s="12"/>
      <c r="BU1624" s="12"/>
    </row>
    <row r="1625" spans="66:73" x14ac:dyDescent="0.3">
      <c r="BN1625" s="6"/>
      <c r="BO1625" s="6"/>
      <c r="BP1625" s="6"/>
      <c r="BQ1625" s="6"/>
      <c r="BR1625" s="12"/>
      <c r="BS1625" s="12"/>
      <c r="BT1625" s="12"/>
      <c r="BU1625" s="12"/>
    </row>
    <row r="1626" spans="66:73" x14ac:dyDescent="0.3">
      <c r="BN1626" s="6"/>
      <c r="BO1626" s="6"/>
      <c r="BP1626" s="6"/>
      <c r="BQ1626" s="6"/>
      <c r="BR1626" s="12"/>
      <c r="BS1626" s="12"/>
      <c r="BT1626" s="12"/>
      <c r="BU1626" s="12"/>
    </row>
    <row r="1627" spans="66:73" x14ac:dyDescent="0.3">
      <c r="BN1627" s="6"/>
      <c r="BO1627" s="6"/>
      <c r="BP1627" s="6"/>
      <c r="BQ1627" s="6"/>
      <c r="BR1627" s="12"/>
      <c r="BS1627" s="12"/>
      <c r="BT1627" s="12"/>
      <c r="BU1627" s="12"/>
    </row>
    <row r="1628" spans="66:73" x14ac:dyDescent="0.3">
      <c r="BN1628" s="6"/>
      <c r="BO1628" s="6"/>
      <c r="BP1628" s="6"/>
      <c r="BQ1628" s="6"/>
      <c r="BR1628" s="12"/>
      <c r="BS1628" s="12"/>
      <c r="BT1628" s="12"/>
      <c r="BU1628" s="12"/>
    </row>
    <row r="1629" spans="66:73" x14ac:dyDescent="0.3">
      <c r="BN1629" s="6"/>
      <c r="BO1629" s="6"/>
      <c r="BP1629" s="6"/>
      <c r="BQ1629" s="6"/>
      <c r="BR1629" s="12"/>
      <c r="BS1629" s="12"/>
      <c r="BT1629" s="12"/>
      <c r="BU1629" s="12"/>
    </row>
    <row r="1630" spans="66:73" x14ac:dyDescent="0.3">
      <c r="BN1630" s="6"/>
      <c r="BO1630" s="6"/>
      <c r="BP1630" s="6"/>
      <c r="BQ1630" s="6"/>
      <c r="BR1630" s="12"/>
      <c r="BS1630" s="12"/>
      <c r="BT1630" s="12"/>
      <c r="BU1630" s="12"/>
    </row>
    <row r="1631" spans="66:73" x14ac:dyDescent="0.3">
      <c r="BN1631" s="6"/>
      <c r="BO1631" s="6"/>
      <c r="BP1631" s="6"/>
      <c r="BQ1631" s="6"/>
      <c r="BR1631" s="12"/>
      <c r="BS1631" s="12"/>
      <c r="BT1631" s="12"/>
      <c r="BU1631" s="12"/>
    </row>
    <row r="1632" spans="66:73" x14ac:dyDescent="0.3">
      <c r="BN1632" s="6"/>
      <c r="BO1632" s="6"/>
      <c r="BP1632" s="6"/>
      <c r="BQ1632" s="6"/>
      <c r="BR1632" s="12"/>
      <c r="BS1632" s="12"/>
      <c r="BT1632" s="12"/>
      <c r="BU1632" s="12"/>
    </row>
    <row r="1633" spans="66:73" x14ac:dyDescent="0.3">
      <c r="BN1633" s="6"/>
      <c r="BO1633" s="6"/>
      <c r="BP1633" s="6"/>
      <c r="BQ1633" s="6"/>
      <c r="BR1633" s="12"/>
      <c r="BS1633" s="12"/>
      <c r="BT1633" s="12"/>
      <c r="BU1633" s="12"/>
    </row>
    <row r="1634" spans="66:73" x14ac:dyDescent="0.3">
      <c r="BN1634" s="6"/>
      <c r="BO1634" s="6"/>
      <c r="BP1634" s="6"/>
      <c r="BQ1634" s="6"/>
      <c r="BR1634" s="12"/>
      <c r="BS1634" s="12"/>
      <c r="BT1634" s="12"/>
      <c r="BU1634" s="12"/>
    </row>
    <row r="1635" spans="66:73" x14ac:dyDescent="0.3">
      <c r="BN1635" s="6"/>
      <c r="BO1635" s="6"/>
      <c r="BP1635" s="6"/>
      <c r="BQ1635" s="6"/>
      <c r="BR1635" s="12"/>
      <c r="BS1635" s="12"/>
      <c r="BT1635" s="12"/>
      <c r="BU1635" s="12"/>
    </row>
    <row r="1636" spans="66:73" x14ac:dyDescent="0.3">
      <c r="BN1636" s="6"/>
      <c r="BO1636" s="6"/>
      <c r="BP1636" s="6"/>
      <c r="BQ1636" s="6"/>
      <c r="BR1636" s="12"/>
      <c r="BS1636" s="12"/>
      <c r="BT1636" s="12"/>
      <c r="BU1636" s="12"/>
    </row>
    <row r="1637" spans="66:73" x14ac:dyDescent="0.3">
      <c r="BN1637" s="6"/>
      <c r="BO1637" s="6"/>
      <c r="BP1637" s="6"/>
      <c r="BQ1637" s="6"/>
      <c r="BR1637" s="12"/>
      <c r="BS1637" s="12"/>
      <c r="BT1637" s="12"/>
      <c r="BU1637" s="12"/>
    </row>
    <row r="1638" spans="66:73" x14ac:dyDescent="0.3">
      <c r="BN1638" s="6"/>
      <c r="BO1638" s="6"/>
      <c r="BP1638" s="6"/>
      <c r="BQ1638" s="6"/>
      <c r="BR1638" s="12"/>
      <c r="BS1638" s="12"/>
      <c r="BT1638" s="12"/>
      <c r="BU1638" s="12"/>
    </row>
    <row r="1639" spans="66:73" x14ac:dyDescent="0.3">
      <c r="BN1639" s="6"/>
      <c r="BO1639" s="6"/>
      <c r="BP1639" s="6"/>
      <c r="BQ1639" s="6"/>
      <c r="BR1639" s="12"/>
      <c r="BS1639" s="12"/>
      <c r="BT1639" s="12"/>
      <c r="BU1639" s="12"/>
    </row>
    <row r="1640" spans="66:73" x14ac:dyDescent="0.3">
      <c r="BN1640" s="6"/>
      <c r="BO1640" s="6"/>
      <c r="BP1640" s="6"/>
      <c r="BQ1640" s="6"/>
      <c r="BR1640" s="12"/>
      <c r="BS1640" s="12"/>
      <c r="BT1640" s="12"/>
      <c r="BU1640" s="12"/>
    </row>
    <row r="1641" spans="66:73" x14ac:dyDescent="0.3">
      <c r="BN1641" s="6"/>
      <c r="BO1641" s="6"/>
      <c r="BP1641" s="6"/>
      <c r="BQ1641" s="6"/>
      <c r="BR1641" s="12"/>
      <c r="BS1641" s="12"/>
      <c r="BT1641" s="12"/>
      <c r="BU1641" s="12"/>
    </row>
    <row r="1642" spans="66:73" x14ac:dyDescent="0.3">
      <c r="BN1642" s="6"/>
      <c r="BO1642" s="6"/>
      <c r="BP1642" s="6"/>
      <c r="BQ1642" s="6"/>
      <c r="BR1642" s="12"/>
      <c r="BS1642" s="12"/>
      <c r="BT1642" s="12"/>
      <c r="BU1642" s="12"/>
    </row>
    <row r="1643" spans="66:73" x14ac:dyDescent="0.3">
      <c r="BN1643" s="6"/>
      <c r="BO1643" s="6"/>
      <c r="BP1643" s="6"/>
      <c r="BQ1643" s="6"/>
      <c r="BR1643" s="12"/>
      <c r="BS1643" s="12"/>
      <c r="BT1643" s="12"/>
      <c r="BU1643" s="12"/>
    </row>
    <row r="1644" spans="66:73" x14ac:dyDescent="0.3">
      <c r="BN1644" s="6"/>
      <c r="BO1644" s="6"/>
      <c r="BP1644" s="6"/>
      <c r="BQ1644" s="6"/>
      <c r="BR1644" s="12"/>
      <c r="BS1644" s="12"/>
      <c r="BT1644" s="12"/>
      <c r="BU1644" s="12"/>
    </row>
    <row r="1645" spans="66:73" x14ac:dyDescent="0.3">
      <c r="BN1645" s="6"/>
      <c r="BO1645" s="6"/>
      <c r="BP1645" s="6"/>
      <c r="BQ1645" s="6"/>
      <c r="BR1645" s="12"/>
      <c r="BS1645" s="12"/>
      <c r="BT1645" s="12"/>
      <c r="BU1645" s="12"/>
    </row>
    <row r="1646" spans="66:73" x14ac:dyDescent="0.3">
      <c r="BN1646" s="6"/>
      <c r="BO1646" s="6"/>
      <c r="BP1646" s="6"/>
      <c r="BQ1646" s="6"/>
      <c r="BR1646" s="12"/>
      <c r="BS1646" s="12"/>
      <c r="BT1646" s="12"/>
      <c r="BU1646" s="12"/>
    </row>
    <row r="1647" spans="66:73" x14ac:dyDescent="0.3">
      <c r="BN1647" s="6"/>
      <c r="BO1647" s="6"/>
      <c r="BP1647" s="6"/>
      <c r="BQ1647" s="6"/>
      <c r="BR1647" s="12"/>
      <c r="BS1647" s="12"/>
      <c r="BT1647" s="12"/>
      <c r="BU1647" s="12"/>
    </row>
    <row r="1648" spans="66:73" x14ac:dyDescent="0.3">
      <c r="BN1648" s="6"/>
      <c r="BO1648" s="6"/>
      <c r="BP1648" s="6"/>
      <c r="BQ1648" s="6"/>
      <c r="BR1648" s="12"/>
      <c r="BS1648" s="12"/>
      <c r="BT1648" s="12"/>
      <c r="BU1648" s="12"/>
    </row>
    <row r="1649" spans="66:73" x14ac:dyDescent="0.3">
      <c r="BN1649" s="6"/>
      <c r="BO1649" s="6"/>
      <c r="BP1649" s="6"/>
      <c r="BQ1649" s="6"/>
      <c r="BR1649" s="12"/>
      <c r="BS1649" s="12"/>
      <c r="BT1649" s="12"/>
      <c r="BU1649" s="12"/>
    </row>
    <row r="1650" spans="66:73" x14ac:dyDescent="0.3">
      <c r="BN1650" s="6"/>
      <c r="BO1650" s="6"/>
      <c r="BP1650" s="6"/>
      <c r="BQ1650" s="6"/>
      <c r="BR1650" s="12"/>
      <c r="BS1650" s="12"/>
      <c r="BT1650" s="12"/>
      <c r="BU1650" s="12"/>
    </row>
    <row r="1651" spans="66:73" x14ac:dyDescent="0.3">
      <c r="BN1651" s="6"/>
      <c r="BO1651" s="6"/>
      <c r="BP1651" s="6"/>
      <c r="BQ1651" s="6"/>
      <c r="BR1651" s="12"/>
      <c r="BS1651" s="12"/>
      <c r="BT1651" s="12"/>
      <c r="BU1651" s="12"/>
    </row>
    <row r="1652" spans="66:73" x14ac:dyDescent="0.3">
      <c r="BN1652" s="6"/>
      <c r="BO1652" s="6"/>
      <c r="BP1652" s="6"/>
      <c r="BQ1652" s="6"/>
      <c r="BR1652" s="12"/>
      <c r="BS1652" s="12"/>
      <c r="BT1652" s="12"/>
      <c r="BU1652" s="12"/>
    </row>
    <row r="1653" spans="66:73" x14ac:dyDescent="0.3">
      <c r="BN1653" s="6"/>
      <c r="BO1653" s="6"/>
      <c r="BP1653" s="6"/>
      <c r="BQ1653" s="6"/>
      <c r="BR1653" s="12"/>
      <c r="BS1653" s="12"/>
      <c r="BT1653" s="12"/>
      <c r="BU1653" s="12"/>
    </row>
    <row r="1654" spans="66:73" x14ac:dyDescent="0.3">
      <c r="BN1654" s="6"/>
      <c r="BO1654" s="6"/>
      <c r="BP1654" s="6"/>
      <c r="BQ1654" s="6"/>
      <c r="BR1654" s="12"/>
      <c r="BS1654" s="12"/>
      <c r="BT1654" s="12"/>
      <c r="BU1654" s="12"/>
    </row>
    <row r="1655" spans="66:73" x14ac:dyDescent="0.3">
      <c r="BN1655" s="6"/>
      <c r="BO1655" s="6"/>
      <c r="BP1655" s="6"/>
      <c r="BQ1655" s="6"/>
      <c r="BR1655" s="12"/>
      <c r="BS1655" s="12"/>
      <c r="BT1655" s="12"/>
      <c r="BU1655" s="12"/>
    </row>
    <row r="1656" spans="66:73" x14ac:dyDescent="0.3">
      <c r="BN1656" s="6"/>
      <c r="BO1656" s="6"/>
      <c r="BP1656" s="6"/>
      <c r="BQ1656" s="6"/>
      <c r="BR1656" s="12"/>
      <c r="BS1656" s="12"/>
      <c r="BT1656" s="12"/>
      <c r="BU1656" s="12"/>
    </row>
    <row r="1657" spans="66:73" x14ac:dyDescent="0.3">
      <c r="BN1657" s="6"/>
      <c r="BO1657" s="6"/>
      <c r="BP1657" s="6"/>
      <c r="BQ1657" s="6"/>
      <c r="BR1657" s="12"/>
      <c r="BS1657" s="12"/>
      <c r="BT1657" s="12"/>
      <c r="BU1657" s="12"/>
    </row>
    <row r="1658" spans="66:73" x14ac:dyDescent="0.3">
      <c r="BN1658" s="6"/>
      <c r="BO1658" s="6"/>
      <c r="BP1658" s="6"/>
      <c r="BQ1658" s="6"/>
      <c r="BR1658" s="12"/>
      <c r="BS1658" s="12"/>
      <c r="BT1658" s="12"/>
      <c r="BU1658" s="12"/>
    </row>
    <row r="1659" spans="66:73" x14ac:dyDescent="0.3">
      <c r="BN1659" s="6"/>
      <c r="BO1659" s="6"/>
      <c r="BP1659" s="6"/>
      <c r="BQ1659" s="6"/>
      <c r="BR1659" s="12"/>
      <c r="BS1659" s="12"/>
      <c r="BT1659" s="12"/>
      <c r="BU1659" s="12"/>
    </row>
    <row r="1660" spans="66:73" x14ac:dyDescent="0.3">
      <c r="BN1660" s="6"/>
      <c r="BO1660" s="6"/>
      <c r="BP1660" s="6"/>
      <c r="BQ1660" s="6"/>
      <c r="BR1660" s="12"/>
      <c r="BS1660" s="12"/>
      <c r="BT1660" s="12"/>
      <c r="BU1660" s="12"/>
    </row>
    <row r="1661" spans="66:73" x14ac:dyDescent="0.3">
      <c r="BN1661" s="6"/>
      <c r="BO1661" s="6"/>
      <c r="BP1661" s="6"/>
      <c r="BQ1661" s="6"/>
      <c r="BR1661" s="12"/>
      <c r="BS1661" s="12"/>
      <c r="BT1661" s="12"/>
      <c r="BU1661" s="12"/>
    </row>
    <row r="1662" spans="66:73" x14ac:dyDescent="0.3">
      <c r="BN1662" s="6"/>
      <c r="BO1662" s="6"/>
      <c r="BP1662" s="6"/>
      <c r="BQ1662" s="6"/>
      <c r="BR1662" s="12"/>
      <c r="BS1662" s="12"/>
      <c r="BT1662" s="12"/>
      <c r="BU1662" s="12"/>
    </row>
    <row r="1663" spans="66:73" x14ac:dyDescent="0.3">
      <c r="BN1663" s="6"/>
      <c r="BO1663" s="6"/>
      <c r="BP1663" s="6"/>
      <c r="BQ1663" s="6"/>
      <c r="BR1663" s="12"/>
      <c r="BS1663" s="12"/>
      <c r="BT1663" s="12"/>
      <c r="BU1663" s="12"/>
    </row>
    <row r="1664" spans="66:73" x14ac:dyDescent="0.3">
      <c r="BN1664" s="6"/>
      <c r="BO1664" s="6"/>
      <c r="BP1664" s="6"/>
      <c r="BQ1664" s="6"/>
      <c r="BR1664" s="12"/>
      <c r="BS1664" s="12"/>
      <c r="BT1664" s="12"/>
      <c r="BU1664" s="12"/>
    </row>
    <row r="1665" spans="66:73" x14ac:dyDescent="0.3">
      <c r="BN1665" s="6"/>
      <c r="BO1665" s="6"/>
      <c r="BP1665" s="6"/>
      <c r="BQ1665" s="6"/>
      <c r="BR1665" s="12"/>
      <c r="BS1665" s="12"/>
      <c r="BT1665" s="12"/>
      <c r="BU1665" s="12"/>
    </row>
    <row r="1666" spans="66:73" x14ac:dyDescent="0.3">
      <c r="BN1666" s="6"/>
      <c r="BO1666" s="6"/>
      <c r="BP1666" s="6"/>
      <c r="BQ1666" s="6"/>
      <c r="BR1666" s="12"/>
      <c r="BS1666" s="12"/>
      <c r="BT1666" s="12"/>
      <c r="BU1666" s="12"/>
    </row>
    <row r="1667" spans="66:73" x14ac:dyDescent="0.3">
      <c r="BN1667" s="6"/>
      <c r="BO1667" s="6"/>
      <c r="BP1667" s="6"/>
      <c r="BQ1667" s="6"/>
      <c r="BR1667" s="12"/>
      <c r="BS1667" s="12"/>
      <c r="BT1667" s="12"/>
      <c r="BU1667" s="12"/>
    </row>
    <row r="1668" spans="66:73" x14ac:dyDescent="0.3">
      <c r="BN1668" s="6"/>
      <c r="BO1668" s="6"/>
      <c r="BP1668" s="6"/>
      <c r="BQ1668" s="6"/>
      <c r="BR1668" s="12"/>
      <c r="BS1668" s="12"/>
      <c r="BT1668" s="12"/>
      <c r="BU1668" s="12"/>
    </row>
    <row r="1669" spans="66:73" x14ac:dyDescent="0.3">
      <c r="BN1669" s="6"/>
      <c r="BO1669" s="6"/>
      <c r="BP1669" s="6"/>
      <c r="BQ1669" s="6"/>
      <c r="BR1669" s="12"/>
      <c r="BS1669" s="12"/>
      <c r="BT1669" s="12"/>
      <c r="BU1669" s="12"/>
    </row>
    <row r="1670" spans="66:73" x14ac:dyDescent="0.3">
      <c r="BN1670" s="6"/>
      <c r="BO1670" s="6"/>
      <c r="BP1670" s="6"/>
      <c r="BQ1670" s="6"/>
      <c r="BR1670" s="12"/>
      <c r="BS1670" s="12"/>
      <c r="BT1670" s="12"/>
      <c r="BU1670" s="12"/>
    </row>
    <row r="1671" spans="66:73" x14ac:dyDescent="0.3">
      <c r="BN1671" s="6"/>
      <c r="BO1671" s="6"/>
      <c r="BP1671" s="6"/>
      <c r="BQ1671" s="6"/>
      <c r="BR1671" s="12"/>
      <c r="BS1671" s="12"/>
      <c r="BT1671" s="12"/>
      <c r="BU1671" s="12"/>
    </row>
    <row r="1672" spans="66:73" x14ac:dyDescent="0.3">
      <c r="BN1672" s="6"/>
      <c r="BO1672" s="6"/>
      <c r="BP1672" s="6"/>
      <c r="BQ1672" s="6"/>
      <c r="BR1672" s="12"/>
      <c r="BS1672" s="12"/>
      <c r="BT1672" s="12"/>
      <c r="BU1672" s="12"/>
    </row>
    <row r="1673" spans="66:73" x14ac:dyDescent="0.3">
      <c r="BN1673" s="6"/>
      <c r="BO1673" s="6"/>
      <c r="BP1673" s="6"/>
      <c r="BQ1673" s="6"/>
      <c r="BR1673" s="12"/>
      <c r="BS1673" s="12"/>
      <c r="BT1673" s="12"/>
      <c r="BU1673" s="12"/>
    </row>
    <row r="1674" spans="66:73" x14ac:dyDescent="0.3">
      <c r="BN1674" s="6"/>
      <c r="BO1674" s="6"/>
      <c r="BP1674" s="6"/>
      <c r="BQ1674" s="6"/>
      <c r="BR1674" s="12"/>
      <c r="BS1674" s="12"/>
      <c r="BT1674" s="12"/>
      <c r="BU1674" s="12"/>
    </row>
    <row r="1675" spans="66:73" x14ac:dyDescent="0.3">
      <c r="BN1675" s="6"/>
      <c r="BO1675" s="6"/>
      <c r="BP1675" s="6"/>
      <c r="BQ1675" s="6"/>
      <c r="BR1675" s="12"/>
      <c r="BS1675" s="12"/>
      <c r="BT1675" s="12"/>
      <c r="BU1675" s="12"/>
    </row>
    <row r="1676" spans="66:73" x14ac:dyDescent="0.3">
      <c r="BN1676" s="6"/>
      <c r="BO1676" s="6"/>
      <c r="BP1676" s="6"/>
      <c r="BQ1676" s="6"/>
      <c r="BR1676" s="12"/>
      <c r="BS1676" s="12"/>
      <c r="BT1676" s="12"/>
      <c r="BU1676" s="12"/>
    </row>
    <row r="1677" spans="66:73" x14ac:dyDescent="0.3">
      <c r="BN1677" s="6"/>
      <c r="BO1677" s="6"/>
      <c r="BP1677" s="6"/>
      <c r="BQ1677" s="6"/>
      <c r="BR1677" s="12"/>
      <c r="BS1677" s="12"/>
      <c r="BT1677" s="12"/>
      <c r="BU1677" s="12"/>
    </row>
    <row r="1678" spans="66:73" x14ac:dyDescent="0.3">
      <c r="BN1678" s="6"/>
      <c r="BO1678" s="6"/>
      <c r="BP1678" s="6"/>
      <c r="BQ1678" s="6"/>
      <c r="BR1678" s="12"/>
      <c r="BS1678" s="12"/>
      <c r="BT1678" s="12"/>
      <c r="BU1678" s="12"/>
    </row>
    <row r="1679" spans="66:73" x14ac:dyDescent="0.3">
      <c r="BN1679" s="6"/>
      <c r="BO1679" s="6"/>
      <c r="BP1679" s="6"/>
      <c r="BQ1679" s="6"/>
      <c r="BR1679" s="12"/>
      <c r="BS1679" s="12"/>
      <c r="BT1679" s="12"/>
      <c r="BU1679" s="12"/>
    </row>
    <row r="1680" spans="66:73" x14ac:dyDescent="0.3">
      <c r="BN1680" s="6"/>
      <c r="BO1680" s="6"/>
      <c r="BP1680" s="6"/>
      <c r="BQ1680" s="6"/>
      <c r="BR1680" s="12"/>
      <c r="BS1680" s="12"/>
      <c r="BT1680" s="12"/>
      <c r="BU1680" s="12"/>
    </row>
    <row r="1681" spans="66:73" x14ac:dyDescent="0.3">
      <c r="BN1681" s="6"/>
      <c r="BO1681" s="6"/>
      <c r="BP1681" s="6"/>
      <c r="BQ1681" s="6"/>
      <c r="BR1681" s="12"/>
      <c r="BS1681" s="12"/>
      <c r="BT1681" s="12"/>
      <c r="BU1681" s="12"/>
    </row>
    <row r="1682" spans="66:73" x14ac:dyDescent="0.3">
      <c r="BN1682" s="6"/>
      <c r="BO1682" s="6"/>
      <c r="BP1682" s="6"/>
      <c r="BQ1682" s="6"/>
      <c r="BR1682" s="12"/>
      <c r="BS1682" s="12"/>
      <c r="BT1682" s="12"/>
      <c r="BU1682" s="12"/>
    </row>
    <row r="1683" spans="66:73" x14ac:dyDescent="0.3">
      <c r="BN1683" s="6"/>
      <c r="BO1683" s="6"/>
      <c r="BP1683" s="6"/>
      <c r="BQ1683" s="6"/>
      <c r="BR1683" s="12"/>
      <c r="BS1683" s="12"/>
      <c r="BT1683" s="12"/>
      <c r="BU1683" s="12"/>
    </row>
    <row r="1684" spans="66:73" x14ac:dyDescent="0.3">
      <c r="BN1684" s="6"/>
      <c r="BO1684" s="6"/>
      <c r="BP1684" s="6"/>
      <c r="BQ1684" s="6"/>
      <c r="BR1684" s="12"/>
      <c r="BS1684" s="12"/>
      <c r="BT1684" s="12"/>
      <c r="BU1684" s="12"/>
    </row>
    <row r="1685" spans="66:73" x14ac:dyDescent="0.3">
      <c r="BN1685" s="6"/>
      <c r="BO1685" s="6"/>
      <c r="BP1685" s="6"/>
      <c r="BQ1685" s="6"/>
      <c r="BR1685" s="12"/>
      <c r="BS1685" s="12"/>
      <c r="BT1685" s="12"/>
      <c r="BU1685" s="12"/>
    </row>
    <row r="1686" spans="66:73" x14ac:dyDescent="0.3">
      <c r="BN1686" s="6"/>
      <c r="BO1686" s="6"/>
      <c r="BP1686" s="6"/>
      <c r="BQ1686" s="6"/>
      <c r="BR1686" s="12"/>
      <c r="BS1686" s="12"/>
      <c r="BT1686" s="12"/>
      <c r="BU1686" s="12"/>
    </row>
    <row r="1687" spans="66:73" x14ac:dyDescent="0.3">
      <c r="BN1687" s="6"/>
      <c r="BO1687" s="6"/>
      <c r="BP1687" s="6"/>
      <c r="BQ1687" s="6"/>
      <c r="BR1687" s="12"/>
      <c r="BS1687" s="12"/>
      <c r="BT1687" s="12"/>
      <c r="BU1687" s="12"/>
    </row>
    <row r="1688" spans="66:73" x14ac:dyDescent="0.3">
      <c r="BN1688" s="6"/>
      <c r="BO1688" s="6"/>
      <c r="BP1688" s="6"/>
      <c r="BQ1688" s="6"/>
      <c r="BR1688" s="12"/>
      <c r="BS1688" s="12"/>
      <c r="BT1688" s="12"/>
      <c r="BU1688" s="12"/>
    </row>
    <row r="1689" spans="66:73" x14ac:dyDescent="0.3">
      <c r="BN1689" s="6"/>
      <c r="BO1689" s="6"/>
      <c r="BP1689" s="6"/>
      <c r="BQ1689" s="6"/>
      <c r="BR1689" s="12"/>
      <c r="BS1689" s="12"/>
      <c r="BT1689" s="12"/>
      <c r="BU1689" s="12"/>
    </row>
    <row r="1690" spans="66:73" x14ac:dyDescent="0.3">
      <c r="BN1690" s="6"/>
      <c r="BO1690" s="6"/>
      <c r="BP1690" s="6"/>
      <c r="BQ1690" s="6"/>
      <c r="BR1690" s="12"/>
      <c r="BS1690" s="12"/>
      <c r="BT1690" s="12"/>
      <c r="BU1690" s="12"/>
    </row>
    <row r="1691" spans="66:73" x14ac:dyDescent="0.3">
      <c r="BN1691" s="6"/>
      <c r="BO1691" s="6"/>
      <c r="BP1691" s="6"/>
      <c r="BQ1691" s="6"/>
      <c r="BR1691" s="12"/>
      <c r="BS1691" s="12"/>
      <c r="BT1691" s="12"/>
      <c r="BU1691" s="12"/>
    </row>
    <row r="1692" spans="66:73" x14ac:dyDescent="0.3">
      <c r="BN1692" s="6"/>
      <c r="BO1692" s="6"/>
      <c r="BP1692" s="6"/>
      <c r="BQ1692" s="6"/>
      <c r="BR1692" s="12"/>
      <c r="BS1692" s="12"/>
      <c r="BT1692" s="12"/>
      <c r="BU1692" s="12"/>
    </row>
    <row r="1693" spans="66:73" x14ac:dyDescent="0.3">
      <c r="BN1693" s="6"/>
      <c r="BO1693" s="6"/>
      <c r="BP1693" s="6"/>
      <c r="BQ1693" s="6"/>
      <c r="BR1693" s="12"/>
      <c r="BS1693" s="12"/>
      <c r="BT1693" s="12"/>
      <c r="BU1693" s="12"/>
    </row>
    <row r="1694" spans="66:73" x14ac:dyDescent="0.3">
      <c r="BN1694" s="6"/>
      <c r="BO1694" s="6"/>
      <c r="BP1694" s="6"/>
      <c r="BQ1694" s="6"/>
      <c r="BR1694" s="12"/>
      <c r="BS1694" s="12"/>
      <c r="BT1694" s="12"/>
      <c r="BU1694" s="12"/>
    </row>
    <row r="1695" spans="66:73" x14ac:dyDescent="0.3">
      <c r="BN1695" s="6"/>
      <c r="BO1695" s="6"/>
      <c r="BP1695" s="6"/>
      <c r="BQ1695" s="6"/>
      <c r="BR1695" s="12"/>
      <c r="BS1695" s="12"/>
      <c r="BT1695" s="12"/>
      <c r="BU1695" s="12"/>
    </row>
    <row r="1696" spans="66:73" x14ac:dyDescent="0.3">
      <c r="BN1696" s="6"/>
      <c r="BO1696" s="6"/>
      <c r="BP1696" s="6"/>
      <c r="BQ1696" s="6"/>
      <c r="BR1696" s="12"/>
      <c r="BS1696" s="12"/>
      <c r="BT1696" s="12"/>
      <c r="BU1696" s="12"/>
    </row>
    <row r="1697" spans="66:73" x14ac:dyDescent="0.3">
      <c r="BN1697" s="6"/>
      <c r="BO1697" s="6"/>
      <c r="BP1697" s="6"/>
      <c r="BQ1697" s="6"/>
      <c r="BR1697" s="12"/>
      <c r="BS1697" s="12"/>
      <c r="BT1697" s="12"/>
      <c r="BU1697" s="12"/>
    </row>
    <row r="1698" spans="66:73" x14ac:dyDescent="0.3">
      <c r="BN1698" s="6"/>
      <c r="BO1698" s="6"/>
      <c r="BP1698" s="6"/>
      <c r="BQ1698" s="6"/>
      <c r="BR1698" s="12"/>
      <c r="BS1698" s="12"/>
      <c r="BT1698" s="12"/>
      <c r="BU1698" s="12"/>
    </row>
    <row r="1699" spans="66:73" x14ac:dyDescent="0.3">
      <c r="BN1699" s="6"/>
      <c r="BO1699" s="6"/>
      <c r="BP1699" s="6"/>
      <c r="BQ1699" s="6"/>
      <c r="BR1699" s="12"/>
      <c r="BS1699" s="12"/>
      <c r="BT1699" s="12"/>
      <c r="BU1699" s="12"/>
    </row>
    <row r="1700" spans="66:73" x14ac:dyDescent="0.3">
      <c r="BN1700" s="6"/>
      <c r="BO1700" s="6"/>
      <c r="BP1700" s="6"/>
      <c r="BQ1700" s="6"/>
      <c r="BR1700" s="12"/>
      <c r="BS1700" s="12"/>
      <c r="BT1700" s="12"/>
      <c r="BU1700" s="12"/>
    </row>
    <row r="1701" spans="66:73" x14ac:dyDescent="0.3">
      <c r="BN1701" s="6"/>
      <c r="BO1701" s="6"/>
      <c r="BP1701" s="6"/>
      <c r="BQ1701" s="6"/>
      <c r="BR1701" s="12"/>
      <c r="BS1701" s="12"/>
      <c r="BT1701" s="12"/>
      <c r="BU1701" s="12"/>
    </row>
    <row r="1702" spans="66:73" x14ac:dyDescent="0.3">
      <c r="BN1702" s="6"/>
      <c r="BO1702" s="6"/>
      <c r="BP1702" s="6"/>
      <c r="BQ1702" s="6"/>
      <c r="BR1702" s="12"/>
      <c r="BS1702" s="12"/>
      <c r="BT1702" s="12"/>
      <c r="BU1702" s="12"/>
    </row>
    <row r="1703" spans="66:73" x14ac:dyDescent="0.3">
      <c r="BN1703" s="6"/>
      <c r="BO1703" s="6"/>
      <c r="BP1703" s="6"/>
      <c r="BQ1703" s="6"/>
      <c r="BR1703" s="12"/>
      <c r="BS1703" s="12"/>
      <c r="BT1703" s="12"/>
      <c r="BU1703" s="12"/>
    </row>
    <row r="1704" spans="66:73" x14ac:dyDescent="0.3">
      <c r="BN1704" s="6"/>
      <c r="BO1704" s="6"/>
      <c r="BP1704" s="6"/>
      <c r="BQ1704" s="6"/>
      <c r="BR1704" s="12"/>
      <c r="BS1704" s="12"/>
      <c r="BT1704" s="12"/>
      <c r="BU1704" s="12"/>
    </row>
    <row r="1705" spans="66:73" x14ac:dyDescent="0.3">
      <c r="BN1705" s="6"/>
      <c r="BO1705" s="6"/>
      <c r="BP1705" s="6"/>
      <c r="BQ1705" s="6"/>
      <c r="BR1705" s="12"/>
      <c r="BS1705" s="12"/>
      <c r="BT1705" s="12"/>
      <c r="BU1705" s="12"/>
    </row>
    <row r="1706" spans="66:73" x14ac:dyDescent="0.3">
      <c r="BN1706" s="6"/>
      <c r="BO1706" s="6"/>
      <c r="BP1706" s="6"/>
      <c r="BQ1706" s="6"/>
      <c r="BR1706" s="12"/>
      <c r="BS1706" s="12"/>
      <c r="BT1706" s="12"/>
      <c r="BU1706" s="12"/>
    </row>
    <row r="1707" spans="66:73" x14ac:dyDescent="0.3">
      <c r="BN1707" s="6"/>
      <c r="BO1707" s="6"/>
      <c r="BP1707" s="6"/>
      <c r="BQ1707" s="6"/>
      <c r="BR1707" s="12"/>
      <c r="BS1707" s="12"/>
      <c r="BT1707" s="12"/>
      <c r="BU1707" s="12"/>
    </row>
    <row r="1708" spans="66:73" x14ac:dyDescent="0.3">
      <c r="BN1708" s="6"/>
      <c r="BO1708" s="6"/>
      <c r="BP1708" s="6"/>
      <c r="BQ1708" s="6"/>
      <c r="BR1708" s="12"/>
      <c r="BS1708" s="12"/>
      <c r="BT1708" s="12"/>
      <c r="BU1708" s="12"/>
    </row>
    <row r="1709" spans="66:73" x14ac:dyDescent="0.3">
      <c r="BN1709" s="6"/>
      <c r="BO1709" s="6"/>
      <c r="BP1709" s="6"/>
      <c r="BQ1709" s="6"/>
      <c r="BR1709" s="12"/>
      <c r="BS1709" s="12"/>
      <c r="BT1709" s="12"/>
      <c r="BU1709" s="12"/>
    </row>
    <row r="1710" spans="66:73" x14ac:dyDescent="0.3">
      <c r="BN1710" s="6"/>
      <c r="BO1710" s="6"/>
      <c r="BP1710" s="6"/>
      <c r="BQ1710" s="6"/>
      <c r="BR1710" s="12"/>
      <c r="BS1710" s="12"/>
      <c r="BT1710" s="12"/>
      <c r="BU1710" s="12"/>
    </row>
    <row r="1711" spans="66:73" x14ac:dyDescent="0.3">
      <c r="BN1711" s="6"/>
      <c r="BO1711" s="6"/>
      <c r="BP1711" s="6"/>
      <c r="BQ1711" s="6"/>
      <c r="BR1711" s="12"/>
      <c r="BS1711" s="12"/>
      <c r="BT1711" s="12"/>
      <c r="BU1711" s="12"/>
    </row>
    <row r="1712" spans="66:73" x14ac:dyDescent="0.3">
      <c r="BN1712" s="6"/>
      <c r="BO1712" s="6"/>
      <c r="BP1712" s="6"/>
      <c r="BQ1712" s="6"/>
      <c r="BR1712" s="12"/>
      <c r="BS1712" s="12"/>
      <c r="BT1712" s="12"/>
      <c r="BU1712" s="12"/>
    </row>
    <row r="1713" spans="66:73" x14ac:dyDescent="0.3">
      <c r="BN1713" s="6"/>
      <c r="BO1713" s="6"/>
      <c r="BP1713" s="6"/>
      <c r="BQ1713" s="6"/>
      <c r="BR1713" s="12"/>
      <c r="BS1713" s="12"/>
      <c r="BT1713" s="12"/>
      <c r="BU1713" s="12"/>
    </row>
    <row r="1714" spans="66:73" x14ac:dyDescent="0.3">
      <c r="BN1714" s="6"/>
      <c r="BO1714" s="6"/>
      <c r="BP1714" s="6"/>
      <c r="BQ1714" s="6"/>
      <c r="BR1714" s="12"/>
      <c r="BS1714" s="12"/>
      <c r="BT1714" s="12"/>
      <c r="BU1714" s="12"/>
    </row>
    <row r="1715" spans="66:73" x14ac:dyDescent="0.3">
      <c r="BN1715" s="6"/>
      <c r="BO1715" s="6"/>
      <c r="BP1715" s="6"/>
      <c r="BQ1715" s="6"/>
      <c r="BR1715" s="12"/>
      <c r="BS1715" s="12"/>
      <c r="BT1715" s="12"/>
      <c r="BU1715" s="12"/>
    </row>
    <row r="1716" spans="66:73" x14ac:dyDescent="0.3">
      <c r="BN1716" s="6"/>
      <c r="BO1716" s="6"/>
      <c r="BP1716" s="6"/>
      <c r="BQ1716" s="6"/>
      <c r="BR1716" s="12"/>
      <c r="BS1716" s="12"/>
      <c r="BT1716" s="12"/>
      <c r="BU1716" s="12"/>
    </row>
    <row r="1717" spans="66:73" x14ac:dyDescent="0.3">
      <c r="BN1717" s="6"/>
      <c r="BO1717" s="6"/>
      <c r="BP1717" s="6"/>
      <c r="BQ1717" s="6"/>
      <c r="BR1717" s="12"/>
      <c r="BS1717" s="12"/>
      <c r="BT1717" s="12"/>
      <c r="BU1717" s="12"/>
    </row>
    <row r="1718" spans="66:73" x14ac:dyDescent="0.3">
      <c r="BN1718" s="6"/>
      <c r="BO1718" s="6"/>
      <c r="BP1718" s="6"/>
      <c r="BQ1718" s="6"/>
      <c r="BR1718" s="12"/>
      <c r="BS1718" s="12"/>
      <c r="BT1718" s="12"/>
      <c r="BU1718" s="12"/>
    </row>
    <row r="1719" spans="66:73" x14ac:dyDescent="0.3">
      <c r="BN1719" s="6"/>
      <c r="BO1719" s="6"/>
      <c r="BP1719" s="6"/>
      <c r="BQ1719" s="6"/>
      <c r="BR1719" s="12"/>
      <c r="BS1719" s="12"/>
      <c r="BT1719" s="12"/>
      <c r="BU1719" s="12"/>
    </row>
    <row r="1720" spans="66:73" x14ac:dyDescent="0.3">
      <c r="BN1720" s="6"/>
      <c r="BO1720" s="6"/>
      <c r="BP1720" s="6"/>
      <c r="BQ1720" s="6"/>
      <c r="BR1720" s="12"/>
      <c r="BS1720" s="12"/>
      <c r="BT1720" s="12"/>
      <c r="BU1720" s="12"/>
    </row>
    <row r="1721" spans="66:73" x14ac:dyDescent="0.3">
      <c r="BN1721" s="6"/>
      <c r="BO1721" s="6"/>
      <c r="BP1721" s="6"/>
      <c r="BQ1721" s="6"/>
      <c r="BR1721" s="12"/>
      <c r="BS1721" s="12"/>
      <c r="BT1721" s="12"/>
      <c r="BU1721" s="12"/>
    </row>
    <row r="1722" spans="66:73" x14ac:dyDescent="0.3">
      <c r="BN1722" s="6"/>
      <c r="BO1722" s="6"/>
      <c r="BP1722" s="6"/>
      <c r="BQ1722" s="6"/>
      <c r="BR1722" s="12"/>
      <c r="BS1722" s="12"/>
      <c r="BT1722" s="12"/>
      <c r="BU1722" s="12"/>
    </row>
    <row r="1723" spans="66:73" x14ac:dyDescent="0.3">
      <c r="BN1723" s="6"/>
      <c r="BO1723" s="6"/>
      <c r="BP1723" s="6"/>
      <c r="BQ1723" s="6"/>
      <c r="BR1723" s="12"/>
      <c r="BS1723" s="12"/>
      <c r="BT1723" s="12"/>
      <c r="BU1723" s="12"/>
    </row>
    <row r="1724" spans="66:73" x14ac:dyDescent="0.3">
      <c r="BN1724" s="6"/>
      <c r="BO1724" s="6"/>
      <c r="BP1724" s="6"/>
      <c r="BQ1724" s="6"/>
      <c r="BR1724" s="12"/>
      <c r="BS1724" s="12"/>
      <c r="BT1724" s="12"/>
      <c r="BU1724" s="12"/>
    </row>
    <row r="1725" spans="66:73" x14ac:dyDescent="0.3">
      <c r="BN1725" s="6"/>
      <c r="BO1725" s="6"/>
      <c r="BP1725" s="6"/>
      <c r="BQ1725" s="6"/>
      <c r="BR1725" s="12"/>
      <c r="BS1725" s="12"/>
      <c r="BT1725" s="12"/>
      <c r="BU1725" s="12"/>
    </row>
    <row r="1726" spans="66:73" x14ac:dyDescent="0.3">
      <c r="BN1726" s="6"/>
      <c r="BO1726" s="6"/>
      <c r="BP1726" s="6"/>
      <c r="BQ1726" s="6"/>
      <c r="BR1726" s="12"/>
      <c r="BS1726" s="12"/>
      <c r="BT1726" s="12"/>
      <c r="BU1726" s="12"/>
    </row>
    <row r="1727" spans="66:73" x14ac:dyDescent="0.3">
      <c r="BN1727" s="6"/>
      <c r="BO1727" s="6"/>
      <c r="BP1727" s="6"/>
      <c r="BQ1727" s="6"/>
      <c r="BR1727" s="12"/>
      <c r="BS1727" s="12"/>
      <c r="BT1727" s="12"/>
      <c r="BU1727" s="12"/>
    </row>
    <row r="1728" spans="66:73" x14ac:dyDescent="0.3">
      <c r="BN1728" s="6"/>
      <c r="BO1728" s="6"/>
      <c r="BP1728" s="6"/>
      <c r="BQ1728" s="6"/>
      <c r="BR1728" s="12"/>
      <c r="BS1728" s="12"/>
      <c r="BT1728" s="12"/>
      <c r="BU1728" s="12"/>
    </row>
    <row r="1729" spans="66:73" x14ac:dyDescent="0.3">
      <c r="BN1729" s="6"/>
      <c r="BO1729" s="6"/>
      <c r="BP1729" s="6"/>
      <c r="BQ1729" s="6"/>
      <c r="BR1729" s="12"/>
      <c r="BS1729" s="12"/>
      <c r="BT1729" s="12"/>
      <c r="BU1729" s="12"/>
    </row>
    <row r="1730" spans="66:73" x14ac:dyDescent="0.3">
      <c r="BN1730" s="6"/>
      <c r="BO1730" s="6"/>
      <c r="BP1730" s="6"/>
      <c r="BQ1730" s="6"/>
      <c r="BR1730" s="12"/>
      <c r="BS1730" s="12"/>
      <c r="BT1730" s="12"/>
      <c r="BU1730" s="12"/>
    </row>
    <row r="1731" spans="66:73" x14ac:dyDescent="0.3">
      <c r="BN1731" s="6"/>
      <c r="BO1731" s="6"/>
      <c r="BP1731" s="6"/>
      <c r="BQ1731" s="6"/>
      <c r="BR1731" s="12"/>
      <c r="BS1731" s="12"/>
      <c r="BT1731" s="12"/>
      <c r="BU1731" s="12"/>
    </row>
    <row r="1732" spans="66:73" x14ac:dyDescent="0.3">
      <c r="BN1732" s="6"/>
      <c r="BO1732" s="6"/>
      <c r="BP1732" s="6"/>
      <c r="BQ1732" s="6"/>
      <c r="BR1732" s="12"/>
      <c r="BS1732" s="12"/>
      <c r="BT1732" s="12"/>
      <c r="BU1732" s="12"/>
    </row>
    <row r="1733" spans="66:73" x14ac:dyDescent="0.3">
      <c r="BN1733" s="6"/>
      <c r="BO1733" s="6"/>
      <c r="BP1733" s="6"/>
      <c r="BQ1733" s="6"/>
      <c r="BR1733" s="12"/>
      <c r="BS1733" s="12"/>
      <c r="BT1733" s="12"/>
      <c r="BU1733" s="12"/>
    </row>
    <row r="1734" spans="66:73" x14ac:dyDescent="0.3">
      <c r="BN1734" s="6"/>
      <c r="BO1734" s="6"/>
      <c r="BP1734" s="6"/>
      <c r="BQ1734" s="6"/>
      <c r="BR1734" s="12"/>
      <c r="BS1734" s="12"/>
      <c r="BT1734" s="12"/>
      <c r="BU1734" s="12"/>
    </row>
    <row r="1735" spans="66:73" x14ac:dyDescent="0.3">
      <c r="BN1735" s="6"/>
      <c r="BO1735" s="6"/>
      <c r="BP1735" s="6"/>
      <c r="BQ1735" s="6"/>
      <c r="BR1735" s="12"/>
      <c r="BS1735" s="12"/>
      <c r="BT1735" s="12"/>
      <c r="BU1735" s="12"/>
    </row>
    <row r="1736" spans="66:73" x14ac:dyDescent="0.3">
      <c r="BN1736" s="6"/>
      <c r="BO1736" s="6"/>
      <c r="BP1736" s="6"/>
      <c r="BQ1736" s="6"/>
      <c r="BR1736" s="12"/>
      <c r="BS1736" s="12"/>
      <c r="BT1736" s="12"/>
      <c r="BU1736" s="12"/>
    </row>
    <row r="1737" spans="66:73" x14ac:dyDescent="0.3">
      <c r="BN1737" s="6"/>
      <c r="BO1737" s="6"/>
      <c r="BP1737" s="6"/>
      <c r="BQ1737" s="6"/>
      <c r="BR1737" s="12"/>
      <c r="BS1737" s="12"/>
      <c r="BT1737" s="12"/>
      <c r="BU1737" s="12"/>
    </row>
    <row r="1738" spans="66:73" x14ac:dyDescent="0.3">
      <c r="BN1738" s="6"/>
      <c r="BO1738" s="6"/>
      <c r="BP1738" s="6"/>
      <c r="BQ1738" s="6"/>
      <c r="BR1738" s="12"/>
      <c r="BS1738" s="12"/>
      <c r="BT1738" s="12"/>
      <c r="BU1738" s="12"/>
    </row>
    <row r="1739" spans="66:73" x14ac:dyDescent="0.3">
      <c r="BN1739" s="6"/>
      <c r="BO1739" s="6"/>
      <c r="BP1739" s="6"/>
      <c r="BQ1739" s="6"/>
      <c r="BR1739" s="12"/>
      <c r="BS1739" s="12"/>
      <c r="BT1739" s="12"/>
      <c r="BU1739" s="12"/>
    </row>
    <row r="1740" spans="66:73" x14ac:dyDescent="0.3">
      <c r="BN1740" s="6"/>
      <c r="BO1740" s="6"/>
      <c r="BP1740" s="6"/>
      <c r="BQ1740" s="6"/>
      <c r="BR1740" s="12"/>
      <c r="BS1740" s="12"/>
      <c r="BT1740" s="12"/>
      <c r="BU1740" s="12"/>
    </row>
    <row r="1741" spans="66:73" x14ac:dyDescent="0.3">
      <c r="BN1741" s="6"/>
      <c r="BO1741" s="6"/>
      <c r="BP1741" s="6"/>
      <c r="BQ1741" s="6"/>
      <c r="BR1741" s="12"/>
      <c r="BS1741" s="12"/>
      <c r="BT1741" s="12"/>
      <c r="BU1741" s="12"/>
    </row>
    <row r="1742" spans="66:73" x14ac:dyDescent="0.3">
      <c r="BN1742" s="6"/>
      <c r="BO1742" s="6"/>
      <c r="BP1742" s="6"/>
      <c r="BQ1742" s="6"/>
      <c r="BR1742" s="12"/>
      <c r="BS1742" s="12"/>
      <c r="BT1742" s="12"/>
      <c r="BU1742" s="12"/>
    </row>
    <row r="1743" spans="66:73" x14ac:dyDescent="0.3">
      <c r="BN1743" s="6"/>
      <c r="BO1743" s="6"/>
      <c r="BP1743" s="6"/>
      <c r="BQ1743" s="6"/>
      <c r="BR1743" s="12"/>
      <c r="BS1743" s="12"/>
      <c r="BT1743" s="12"/>
      <c r="BU1743" s="12"/>
    </row>
    <row r="1744" spans="66:73" x14ac:dyDescent="0.3">
      <c r="BN1744" s="6"/>
      <c r="BO1744" s="6"/>
      <c r="BP1744" s="6"/>
      <c r="BQ1744" s="6"/>
      <c r="BR1744" s="12"/>
      <c r="BS1744" s="12"/>
      <c r="BT1744" s="12"/>
      <c r="BU1744" s="12"/>
    </row>
    <row r="1745" spans="66:73" x14ac:dyDescent="0.3">
      <c r="BN1745" s="6"/>
      <c r="BO1745" s="6"/>
      <c r="BP1745" s="6"/>
      <c r="BQ1745" s="6"/>
      <c r="BR1745" s="12"/>
      <c r="BS1745" s="12"/>
      <c r="BT1745" s="12"/>
      <c r="BU1745" s="12"/>
    </row>
    <row r="1746" spans="66:73" x14ac:dyDescent="0.3">
      <c r="BN1746" s="6"/>
      <c r="BO1746" s="6"/>
      <c r="BP1746" s="6"/>
      <c r="BQ1746" s="6"/>
      <c r="BR1746" s="12"/>
      <c r="BS1746" s="12"/>
      <c r="BT1746" s="12"/>
      <c r="BU1746" s="12"/>
    </row>
    <row r="1747" spans="66:73" x14ac:dyDescent="0.3">
      <c r="BN1747" s="6"/>
      <c r="BO1747" s="6"/>
      <c r="BP1747" s="6"/>
      <c r="BQ1747" s="6"/>
      <c r="BR1747" s="12"/>
      <c r="BS1747" s="12"/>
      <c r="BT1747" s="12"/>
      <c r="BU1747" s="12"/>
    </row>
    <row r="1748" spans="66:73" x14ac:dyDescent="0.3">
      <c r="BN1748" s="6"/>
      <c r="BO1748" s="6"/>
      <c r="BP1748" s="6"/>
      <c r="BQ1748" s="6"/>
      <c r="BR1748" s="12"/>
      <c r="BS1748" s="12"/>
      <c r="BT1748" s="12"/>
      <c r="BU1748" s="12"/>
    </row>
    <row r="1749" spans="66:73" x14ac:dyDescent="0.3">
      <c r="BN1749" s="6"/>
      <c r="BO1749" s="6"/>
      <c r="BP1749" s="6"/>
      <c r="BQ1749" s="6"/>
      <c r="BR1749" s="12"/>
      <c r="BS1749" s="12"/>
      <c r="BT1749" s="12"/>
      <c r="BU1749" s="12"/>
    </row>
    <row r="1750" spans="66:73" x14ac:dyDescent="0.3">
      <c r="BN1750" s="6"/>
      <c r="BO1750" s="6"/>
      <c r="BP1750" s="6"/>
      <c r="BQ1750" s="6"/>
      <c r="BR1750" s="12"/>
      <c r="BS1750" s="12"/>
      <c r="BT1750" s="12"/>
      <c r="BU1750" s="12"/>
    </row>
    <row r="1751" spans="66:73" x14ac:dyDescent="0.3">
      <c r="BN1751" s="6"/>
      <c r="BO1751" s="6"/>
      <c r="BP1751" s="6"/>
      <c r="BQ1751" s="6"/>
      <c r="BR1751" s="12"/>
      <c r="BS1751" s="12"/>
      <c r="BT1751" s="12"/>
      <c r="BU1751" s="12"/>
    </row>
    <row r="1752" spans="66:73" x14ac:dyDescent="0.3">
      <c r="BN1752" s="6"/>
      <c r="BO1752" s="6"/>
      <c r="BP1752" s="6"/>
      <c r="BQ1752" s="6"/>
      <c r="BR1752" s="12"/>
      <c r="BS1752" s="12"/>
      <c r="BT1752" s="12"/>
      <c r="BU1752" s="12"/>
    </row>
    <row r="1753" spans="66:73" x14ac:dyDescent="0.3">
      <c r="BN1753" s="6"/>
      <c r="BO1753" s="6"/>
      <c r="BP1753" s="6"/>
      <c r="BQ1753" s="6"/>
      <c r="BR1753" s="12"/>
      <c r="BS1753" s="12"/>
      <c r="BT1753" s="12"/>
      <c r="BU1753" s="12"/>
    </row>
    <row r="1754" spans="66:73" x14ac:dyDescent="0.3">
      <c r="BN1754" s="6"/>
      <c r="BO1754" s="6"/>
      <c r="BP1754" s="6"/>
      <c r="BQ1754" s="6"/>
      <c r="BR1754" s="12"/>
      <c r="BS1754" s="12"/>
      <c r="BT1754" s="12"/>
      <c r="BU1754" s="12"/>
    </row>
    <row r="1755" spans="66:73" x14ac:dyDescent="0.3">
      <c r="BN1755" s="6"/>
      <c r="BO1755" s="6"/>
      <c r="BP1755" s="6"/>
      <c r="BQ1755" s="6"/>
      <c r="BR1755" s="12"/>
      <c r="BS1755" s="12"/>
      <c r="BT1755" s="12"/>
      <c r="BU1755" s="12"/>
    </row>
    <row r="1756" spans="66:73" x14ac:dyDescent="0.3">
      <c r="BN1756" s="6"/>
      <c r="BO1756" s="6"/>
      <c r="BP1756" s="6"/>
      <c r="BQ1756" s="6"/>
      <c r="BR1756" s="12"/>
      <c r="BS1756" s="12"/>
      <c r="BT1756" s="12"/>
      <c r="BU1756" s="12"/>
    </row>
    <row r="1757" spans="66:73" x14ac:dyDescent="0.3">
      <c r="BN1757" s="6"/>
      <c r="BO1757" s="6"/>
      <c r="BP1757" s="6"/>
      <c r="BQ1757" s="6"/>
      <c r="BR1757" s="12"/>
      <c r="BS1757" s="12"/>
      <c r="BT1757" s="12"/>
      <c r="BU1757" s="12"/>
    </row>
    <row r="1758" spans="66:73" x14ac:dyDescent="0.3">
      <c r="BN1758" s="6"/>
      <c r="BO1758" s="6"/>
      <c r="BP1758" s="6"/>
      <c r="BQ1758" s="6"/>
      <c r="BR1758" s="12"/>
      <c r="BS1758" s="12"/>
      <c r="BT1758" s="12"/>
      <c r="BU1758" s="12"/>
    </row>
    <row r="1759" spans="66:73" x14ac:dyDescent="0.3">
      <c r="BN1759" s="6"/>
      <c r="BO1759" s="6"/>
      <c r="BP1759" s="6"/>
      <c r="BQ1759" s="6"/>
      <c r="BR1759" s="12"/>
      <c r="BS1759" s="12"/>
      <c r="BT1759" s="12"/>
      <c r="BU1759" s="12"/>
    </row>
    <row r="1760" spans="66:73" x14ac:dyDescent="0.3">
      <c r="BN1760" s="6"/>
      <c r="BO1760" s="6"/>
      <c r="BP1760" s="6"/>
      <c r="BQ1760" s="6"/>
      <c r="BR1760" s="12"/>
      <c r="BS1760" s="12"/>
      <c r="BT1760" s="12"/>
      <c r="BU1760" s="12"/>
    </row>
    <row r="1761" spans="66:73" x14ac:dyDescent="0.3">
      <c r="BN1761" s="6"/>
      <c r="BO1761" s="6"/>
      <c r="BP1761" s="6"/>
      <c r="BQ1761" s="6"/>
      <c r="BR1761" s="12"/>
      <c r="BS1761" s="12"/>
      <c r="BT1761" s="12"/>
      <c r="BU1761" s="12"/>
    </row>
    <row r="1762" spans="66:73" x14ac:dyDescent="0.3">
      <c r="BN1762" s="6"/>
      <c r="BO1762" s="6"/>
      <c r="BP1762" s="6"/>
      <c r="BQ1762" s="6"/>
      <c r="BR1762" s="12"/>
      <c r="BS1762" s="12"/>
      <c r="BT1762" s="12"/>
      <c r="BU1762" s="12"/>
    </row>
    <row r="1763" spans="66:73" x14ac:dyDescent="0.3">
      <c r="BN1763" s="6"/>
      <c r="BO1763" s="6"/>
      <c r="BP1763" s="6"/>
      <c r="BQ1763" s="6"/>
      <c r="BR1763" s="12"/>
      <c r="BS1763" s="12"/>
      <c r="BT1763" s="12"/>
      <c r="BU1763" s="12"/>
    </row>
    <row r="1764" spans="66:73" x14ac:dyDescent="0.3">
      <c r="BN1764" s="6"/>
      <c r="BO1764" s="6"/>
      <c r="BP1764" s="6"/>
      <c r="BQ1764" s="6"/>
      <c r="BR1764" s="12"/>
      <c r="BS1764" s="12"/>
      <c r="BT1764" s="12"/>
      <c r="BU1764" s="12"/>
    </row>
    <row r="1765" spans="66:73" x14ac:dyDescent="0.3">
      <c r="BN1765" s="6"/>
      <c r="BO1765" s="6"/>
      <c r="BP1765" s="6"/>
      <c r="BQ1765" s="6"/>
      <c r="BR1765" s="12"/>
      <c r="BS1765" s="12"/>
      <c r="BT1765" s="12"/>
      <c r="BU1765" s="12"/>
    </row>
    <row r="1766" spans="66:73" x14ac:dyDescent="0.3">
      <c r="BN1766" s="6"/>
      <c r="BO1766" s="6"/>
      <c r="BP1766" s="6"/>
      <c r="BQ1766" s="6"/>
      <c r="BR1766" s="12"/>
      <c r="BS1766" s="12"/>
      <c r="BT1766" s="12"/>
      <c r="BU1766" s="12"/>
    </row>
    <row r="1767" spans="66:73" x14ac:dyDescent="0.3">
      <c r="BN1767" s="6"/>
      <c r="BO1767" s="6"/>
      <c r="BP1767" s="6"/>
      <c r="BQ1767" s="6"/>
      <c r="BR1767" s="12"/>
      <c r="BS1767" s="12"/>
      <c r="BT1767" s="12"/>
      <c r="BU1767" s="12"/>
    </row>
    <row r="1768" spans="66:73" x14ac:dyDescent="0.3">
      <c r="BN1768" s="6"/>
      <c r="BO1768" s="6"/>
      <c r="BP1768" s="6"/>
      <c r="BQ1768" s="6"/>
      <c r="BR1768" s="12"/>
      <c r="BS1768" s="12"/>
      <c r="BT1768" s="12"/>
      <c r="BU1768" s="12"/>
    </row>
    <row r="1769" spans="66:73" x14ac:dyDescent="0.3">
      <c r="BN1769" s="6"/>
      <c r="BO1769" s="6"/>
      <c r="BP1769" s="6"/>
      <c r="BQ1769" s="6"/>
      <c r="BR1769" s="12"/>
      <c r="BS1769" s="12"/>
      <c r="BT1769" s="12"/>
      <c r="BU1769" s="12"/>
    </row>
    <row r="1770" spans="66:73" x14ac:dyDescent="0.3">
      <c r="BN1770" s="6"/>
      <c r="BO1770" s="6"/>
      <c r="BP1770" s="6"/>
      <c r="BQ1770" s="6"/>
      <c r="BR1770" s="12"/>
      <c r="BS1770" s="12"/>
      <c r="BT1770" s="12"/>
      <c r="BU1770" s="12"/>
    </row>
    <row r="1771" spans="66:73" x14ac:dyDescent="0.3">
      <c r="BN1771" s="6"/>
      <c r="BO1771" s="6"/>
      <c r="BP1771" s="6"/>
      <c r="BQ1771" s="6"/>
      <c r="BR1771" s="12"/>
      <c r="BS1771" s="12"/>
      <c r="BT1771" s="12"/>
      <c r="BU1771" s="12"/>
    </row>
    <row r="1772" spans="66:73" x14ac:dyDescent="0.3">
      <c r="BN1772" s="6"/>
      <c r="BO1772" s="6"/>
      <c r="BP1772" s="6"/>
      <c r="BQ1772" s="6"/>
      <c r="BR1772" s="12"/>
      <c r="BS1772" s="12"/>
      <c r="BT1772" s="12"/>
      <c r="BU1772" s="12"/>
    </row>
    <row r="1773" spans="66:73" x14ac:dyDescent="0.3">
      <c r="BN1773" s="6"/>
      <c r="BO1773" s="6"/>
      <c r="BP1773" s="6"/>
      <c r="BQ1773" s="6"/>
      <c r="BR1773" s="12"/>
      <c r="BS1773" s="12"/>
      <c r="BT1773" s="12"/>
      <c r="BU1773" s="12"/>
    </row>
    <row r="1774" spans="66:73" x14ac:dyDescent="0.3">
      <c r="BN1774" s="6"/>
      <c r="BO1774" s="6"/>
      <c r="BP1774" s="6"/>
      <c r="BQ1774" s="6"/>
      <c r="BR1774" s="12"/>
      <c r="BS1774" s="12"/>
      <c r="BT1774" s="12"/>
      <c r="BU1774" s="12"/>
    </row>
    <row r="1775" spans="66:73" x14ac:dyDescent="0.3">
      <c r="BN1775" s="6"/>
      <c r="BO1775" s="6"/>
      <c r="BP1775" s="6"/>
      <c r="BQ1775" s="6"/>
      <c r="BR1775" s="12"/>
      <c r="BS1775" s="12"/>
      <c r="BT1775" s="12"/>
      <c r="BU1775" s="12"/>
    </row>
    <row r="1776" spans="66:73" x14ac:dyDescent="0.3">
      <c r="BN1776" s="6"/>
      <c r="BO1776" s="6"/>
      <c r="BP1776" s="6"/>
      <c r="BQ1776" s="6"/>
      <c r="BR1776" s="12"/>
      <c r="BS1776" s="12"/>
      <c r="BT1776" s="12"/>
      <c r="BU1776" s="12"/>
    </row>
    <row r="1777" spans="66:73" x14ac:dyDescent="0.3">
      <c r="BN1777" s="6"/>
      <c r="BO1777" s="6"/>
      <c r="BP1777" s="6"/>
      <c r="BQ1777" s="6"/>
      <c r="BR1777" s="12"/>
      <c r="BS1777" s="12"/>
      <c r="BT1777" s="12"/>
      <c r="BU1777" s="12"/>
    </row>
    <row r="1778" spans="66:73" x14ac:dyDescent="0.3">
      <c r="BN1778" s="6"/>
      <c r="BO1778" s="6"/>
      <c r="BP1778" s="6"/>
      <c r="BQ1778" s="6"/>
      <c r="BR1778" s="12"/>
      <c r="BS1778" s="12"/>
      <c r="BT1778" s="12"/>
      <c r="BU1778" s="12"/>
    </row>
    <row r="1779" spans="66:73" x14ac:dyDescent="0.3">
      <c r="BN1779" s="6"/>
      <c r="BO1779" s="6"/>
      <c r="BP1779" s="6"/>
      <c r="BQ1779" s="6"/>
      <c r="BR1779" s="12"/>
      <c r="BS1779" s="12"/>
      <c r="BT1779" s="12"/>
      <c r="BU1779" s="12"/>
    </row>
    <row r="1780" spans="66:73" x14ac:dyDescent="0.3">
      <c r="BN1780" s="6"/>
      <c r="BO1780" s="6"/>
      <c r="BP1780" s="6"/>
      <c r="BQ1780" s="6"/>
      <c r="BR1780" s="12"/>
      <c r="BS1780" s="12"/>
      <c r="BT1780" s="12"/>
      <c r="BU1780" s="12"/>
    </row>
    <row r="1781" spans="66:73" x14ac:dyDescent="0.3">
      <c r="BN1781" s="6"/>
      <c r="BO1781" s="6"/>
      <c r="BP1781" s="6"/>
      <c r="BQ1781" s="6"/>
      <c r="BR1781" s="12"/>
      <c r="BS1781" s="12"/>
      <c r="BT1781" s="12"/>
      <c r="BU1781" s="12"/>
    </row>
    <row r="1782" spans="66:73" x14ac:dyDescent="0.3">
      <c r="BN1782" s="6"/>
      <c r="BO1782" s="6"/>
      <c r="BP1782" s="6"/>
      <c r="BQ1782" s="6"/>
      <c r="BR1782" s="12"/>
      <c r="BS1782" s="12"/>
      <c r="BT1782" s="12"/>
      <c r="BU1782" s="12"/>
    </row>
    <row r="1783" spans="66:73" x14ac:dyDescent="0.3">
      <c r="BN1783" s="6"/>
      <c r="BO1783" s="6"/>
      <c r="BP1783" s="6"/>
      <c r="BQ1783" s="6"/>
      <c r="BR1783" s="12"/>
      <c r="BS1783" s="12"/>
      <c r="BT1783" s="12"/>
      <c r="BU1783" s="12"/>
    </row>
    <row r="1784" spans="66:73" x14ac:dyDescent="0.3">
      <c r="BN1784" s="6"/>
      <c r="BO1784" s="6"/>
      <c r="BP1784" s="6"/>
      <c r="BQ1784" s="6"/>
      <c r="BR1784" s="12"/>
      <c r="BS1784" s="12"/>
      <c r="BT1784" s="12"/>
      <c r="BU1784" s="12"/>
    </row>
    <row r="1785" spans="66:73" x14ac:dyDescent="0.3">
      <c r="BN1785" s="6"/>
      <c r="BO1785" s="6"/>
      <c r="BP1785" s="6"/>
      <c r="BQ1785" s="6"/>
      <c r="BR1785" s="12"/>
      <c r="BS1785" s="12"/>
      <c r="BT1785" s="12"/>
      <c r="BU1785" s="12"/>
    </row>
    <row r="1786" spans="66:73" x14ac:dyDescent="0.3">
      <c r="BN1786" s="6"/>
      <c r="BO1786" s="6"/>
      <c r="BP1786" s="6"/>
      <c r="BQ1786" s="6"/>
      <c r="BR1786" s="12"/>
      <c r="BS1786" s="12"/>
      <c r="BT1786" s="12"/>
      <c r="BU1786" s="12"/>
    </row>
    <row r="1787" spans="66:73" x14ac:dyDescent="0.3">
      <c r="BN1787" s="6"/>
      <c r="BO1787" s="6"/>
      <c r="BP1787" s="6"/>
      <c r="BQ1787" s="6"/>
      <c r="BR1787" s="12"/>
      <c r="BS1787" s="12"/>
      <c r="BT1787" s="12"/>
      <c r="BU1787" s="12"/>
    </row>
    <row r="1788" spans="66:73" x14ac:dyDescent="0.3">
      <c r="BN1788" s="6"/>
      <c r="BO1788" s="6"/>
      <c r="BP1788" s="6"/>
      <c r="BQ1788" s="6"/>
      <c r="BR1788" s="12"/>
      <c r="BS1788" s="12"/>
      <c r="BT1788" s="12"/>
      <c r="BU1788" s="12"/>
    </row>
    <row r="1789" spans="66:73" x14ac:dyDescent="0.3">
      <c r="BN1789" s="6"/>
      <c r="BO1789" s="6"/>
      <c r="BP1789" s="6"/>
      <c r="BQ1789" s="6"/>
      <c r="BR1789" s="12"/>
      <c r="BS1789" s="12"/>
      <c r="BT1789" s="12"/>
      <c r="BU1789" s="12"/>
    </row>
    <row r="1790" spans="66:73" x14ac:dyDescent="0.3">
      <c r="BN1790" s="6"/>
      <c r="BO1790" s="6"/>
      <c r="BP1790" s="6"/>
      <c r="BQ1790" s="6"/>
      <c r="BR1790" s="12"/>
      <c r="BS1790" s="12"/>
      <c r="BT1790" s="12"/>
      <c r="BU1790" s="12"/>
    </row>
    <row r="1791" spans="66:73" x14ac:dyDescent="0.3">
      <c r="BN1791" s="6"/>
      <c r="BO1791" s="6"/>
      <c r="BP1791" s="6"/>
      <c r="BQ1791" s="6"/>
      <c r="BR1791" s="12"/>
      <c r="BS1791" s="12"/>
      <c r="BT1791" s="12"/>
      <c r="BU1791" s="12"/>
    </row>
    <row r="1792" spans="66:73" x14ac:dyDescent="0.3">
      <c r="BN1792" s="6"/>
      <c r="BO1792" s="6"/>
      <c r="BP1792" s="6"/>
      <c r="BQ1792" s="6"/>
      <c r="BR1792" s="12"/>
      <c r="BS1792" s="12"/>
      <c r="BT1792" s="12"/>
      <c r="BU1792" s="12"/>
    </row>
    <row r="1793" spans="66:73" x14ac:dyDescent="0.3">
      <c r="BN1793" s="6"/>
      <c r="BO1793" s="6"/>
      <c r="BP1793" s="6"/>
      <c r="BQ1793" s="6"/>
      <c r="BR1793" s="12"/>
      <c r="BS1793" s="12"/>
      <c r="BT1793" s="12"/>
      <c r="BU1793" s="12"/>
    </row>
    <row r="1794" spans="66:73" x14ac:dyDescent="0.3">
      <c r="BN1794" s="6"/>
      <c r="BO1794" s="6"/>
      <c r="BP1794" s="6"/>
      <c r="BQ1794" s="6"/>
      <c r="BR1794" s="12"/>
      <c r="BS1794" s="12"/>
      <c r="BT1794" s="12"/>
      <c r="BU1794" s="12"/>
    </row>
    <row r="1795" spans="66:73" x14ac:dyDescent="0.3">
      <c r="BN1795" s="6"/>
      <c r="BO1795" s="6"/>
      <c r="BP1795" s="6"/>
      <c r="BQ1795" s="6"/>
      <c r="BR1795" s="12"/>
      <c r="BS1795" s="12"/>
      <c r="BT1795" s="12"/>
      <c r="BU1795" s="12"/>
    </row>
    <row r="1796" spans="66:73" x14ac:dyDescent="0.3">
      <c r="BN1796" s="6"/>
      <c r="BO1796" s="6"/>
      <c r="BP1796" s="6"/>
      <c r="BQ1796" s="6"/>
      <c r="BR1796" s="12"/>
      <c r="BS1796" s="12"/>
      <c r="BT1796" s="12"/>
      <c r="BU1796" s="12"/>
    </row>
    <row r="1797" spans="66:73" x14ac:dyDescent="0.3">
      <c r="BN1797" s="6"/>
      <c r="BO1797" s="6"/>
      <c r="BP1797" s="6"/>
      <c r="BQ1797" s="6"/>
      <c r="BR1797" s="12"/>
      <c r="BS1797" s="12"/>
      <c r="BT1797" s="12"/>
      <c r="BU1797" s="12"/>
    </row>
    <row r="1798" spans="66:73" x14ac:dyDescent="0.3">
      <c r="BN1798" s="6"/>
      <c r="BO1798" s="6"/>
      <c r="BP1798" s="6"/>
      <c r="BQ1798" s="6"/>
      <c r="BR1798" s="12"/>
      <c r="BS1798" s="12"/>
      <c r="BT1798" s="12"/>
      <c r="BU1798" s="12"/>
    </row>
    <row r="1799" spans="66:73" x14ac:dyDescent="0.3">
      <c r="BN1799" s="6"/>
      <c r="BO1799" s="6"/>
      <c r="BP1799" s="6"/>
      <c r="BQ1799" s="6"/>
      <c r="BR1799" s="12"/>
      <c r="BS1799" s="12"/>
      <c r="BT1799" s="12"/>
      <c r="BU1799" s="12"/>
    </row>
    <row r="1800" spans="66:73" x14ac:dyDescent="0.3">
      <c r="BN1800" s="6"/>
      <c r="BO1800" s="6"/>
      <c r="BP1800" s="6"/>
      <c r="BQ1800" s="6"/>
      <c r="BR1800" s="12"/>
      <c r="BS1800" s="12"/>
      <c r="BT1800" s="12"/>
      <c r="BU1800" s="12"/>
    </row>
    <row r="1801" spans="66:73" x14ac:dyDescent="0.3">
      <c r="BN1801" s="6"/>
      <c r="BO1801" s="6"/>
      <c r="BP1801" s="6"/>
      <c r="BQ1801" s="6"/>
      <c r="BR1801" s="12"/>
      <c r="BS1801" s="12"/>
      <c r="BT1801" s="12"/>
      <c r="BU1801" s="12"/>
    </row>
    <row r="1802" spans="66:73" x14ac:dyDescent="0.3">
      <c r="BN1802" s="6"/>
      <c r="BO1802" s="6"/>
      <c r="BP1802" s="6"/>
      <c r="BQ1802" s="6"/>
      <c r="BR1802" s="12"/>
      <c r="BS1802" s="12"/>
      <c r="BT1802" s="12"/>
      <c r="BU1802" s="12"/>
    </row>
    <row r="1803" spans="66:73" x14ac:dyDescent="0.3">
      <c r="BN1803" s="6"/>
      <c r="BO1803" s="6"/>
      <c r="BP1803" s="6"/>
      <c r="BQ1803" s="6"/>
      <c r="BR1803" s="12"/>
      <c r="BS1803" s="12"/>
      <c r="BT1803" s="12"/>
      <c r="BU1803" s="12"/>
    </row>
    <row r="1804" spans="66:73" x14ac:dyDescent="0.3">
      <c r="BN1804" s="6"/>
      <c r="BO1804" s="6"/>
      <c r="BP1804" s="6"/>
      <c r="BQ1804" s="6"/>
      <c r="BR1804" s="12"/>
      <c r="BS1804" s="12"/>
      <c r="BT1804" s="12"/>
      <c r="BU1804" s="12"/>
    </row>
    <row r="1805" spans="66:73" x14ac:dyDescent="0.3">
      <c r="BN1805" s="6"/>
      <c r="BO1805" s="6"/>
      <c r="BP1805" s="6"/>
      <c r="BQ1805" s="6"/>
      <c r="BR1805" s="12"/>
      <c r="BS1805" s="12"/>
      <c r="BT1805" s="12"/>
      <c r="BU1805" s="12"/>
    </row>
    <row r="1806" spans="66:73" x14ac:dyDescent="0.3">
      <c r="BN1806" s="6"/>
      <c r="BO1806" s="6"/>
      <c r="BP1806" s="6"/>
      <c r="BQ1806" s="6"/>
      <c r="BR1806" s="12"/>
      <c r="BS1806" s="12"/>
      <c r="BT1806" s="12"/>
      <c r="BU1806" s="12"/>
    </row>
    <row r="1807" spans="66:73" x14ac:dyDescent="0.3">
      <c r="BN1807" s="6"/>
      <c r="BO1807" s="6"/>
      <c r="BP1807" s="6"/>
      <c r="BQ1807" s="6"/>
      <c r="BR1807" s="12"/>
      <c r="BS1807" s="12"/>
      <c r="BT1807" s="12"/>
      <c r="BU1807" s="12"/>
    </row>
    <row r="1808" spans="66:73" x14ac:dyDescent="0.3">
      <c r="BN1808" s="6"/>
      <c r="BO1808" s="6"/>
      <c r="BP1808" s="6"/>
      <c r="BQ1808" s="6"/>
      <c r="BR1808" s="12"/>
      <c r="BS1808" s="12"/>
      <c r="BT1808" s="12"/>
      <c r="BU1808" s="12"/>
    </row>
    <row r="1809" spans="66:73" x14ac:dyDescent="0.3">
      <c r="BN1809" s="6"/>
      <c r="BO1809" s="6"/>
      <c r="BP1809" s="6"/>
      <c r="BQ1809" s="6"/>
      <c r="BR1809" s="12"/>
      <c r="BS1809" s="12"/>
      <c r="BT1809" s="12"/>
      <c r="BU1809" s="12"/>
    </row>
    <row r="1810" spans="66:73" x14ac:dyDescent="0.3">
      <c r="BN1810" s="6"/>
      <c r="BO1810" s="6"/>
      <c r="BP1810" s="6"/>
      <c r="BQ1810" s="6"/>
      <c r="BR1810" s="12"/>
      <c r="BS1810" s="12"/>
      <c r="BT1810" s="12"/>
      <c r="BU1810" s="12"/>
    </row>
    <row r="1811" spans="66:73" x14ac:dyDescent="0.3">
      <c r="BN1811" s="6"/>
      <c r="BO1811" s="6"/>
      <c r="BP1811" s="6"/>
      <c r="BQ1811" s="6"/>
      <c r="BR1811" s="12"/>
      <c r="BS1811" s="12"/>
      <c r="BT1811" s="12"/>
      <c r="BU1811" s="12"/>
    </row>
    <row r="1812" spans="66:73" x14ac:dyDescent="0.3">
      <c r="BN1812" s="6"/>
      <c r="BO1812" s="6"/>
      <c r="BP1812" s="6"/>
      <c r="BQ1812" s="6"/>
      <c r="BR1812" s="12"/>
      <c r="BS1812" s="12"/>
      <c r="BT1812" s="12"/>
      <c r="BU1812" s="12"/>
    </row>
    <row r="1813" spans="66:73" x14ac:dyDescent="0.3">
      <c r="BN1813" s="6"/>
      <c r="BO1813" s="6"/>
      <c r="BP1813" s="6"/>
      <c r="BQ1813" s="6"/>
      <c r="BR1813" s="12"/>
      <c r="BS1813" s="12"/>
      <c r="BT1813" s="12"/>
      <c r="BU1813" s="12"/>
    </row>
    <row r="1814" spans="66:73" x14ac:dyDescent="0.3">
      <c r="BN1814" s="6"/>
      <c r="BO1814" s="6"/>
      <c r="BP1814" s="6"/>
      <c r="BQ1814" s="6"/>
      <c r="BR1814" s="12"/>
      <c r="BS1814" s="12"/>
      <c r="BT1814" s="12"/>
      <c r="BU1814" s="12"/>
    </row>
    <row r="1815" spans="66:73" x14ac:dyDescent="0.3">
      <c r="BN1815" s="6"/>
      <c r="BO1815" s="6"/>
      <c r="BP1815" s="6"/>
      <c r="BQ1815" s="6"/>
      <c r="BR1815" s="12"/>
      <c r="BS1815" s="12"/>
      <c r="BT1815" s="12"/>
      <c r="BU1815" s="12"/>
    </row>
    <row r="1816" spans="66:73" x14ac:dyDescent="0.3">
      <c r="BN1816" s="6"/>
      <c r="BO1816" s="6"/>
      <c r="BP1816" s="6"/>
      <c r="BQ1816" s="6"/>
      <c r="BR1816" s="12"/>
      <c r="BS1816" s="12"/>
      <c r="BT1816" s="12"/>
      <c r="BU1816" s="12"/>
    </row>
    <row r="1817" spans="66:73" x14ac:dyDescent="0.3">
      <c r="BN1817" s="6"/>
      <c r="BO1817" s="6"/>
      <c r="BP1817" s="6"/>
      <c r="BQ1817" s="6"/>
      <c r="BR1817" s="12"/>
      <c r="BS1817" s="12"/>
      <c r="BT1817" s="12"/>
      <c r="BU1817" s="12"/>
    </row>
    <row r="1818" spans="66:73" x14ac:dyDescent="0.3">
      <c r="BN1818" s="6"/>
      <c r="BO1818" s="6"/>
      <c r="BP1818" s="6"/>
      <c r="BQ1818" s="6"/>
      <c r="BR1818" s="12"/>
      <c r="BS1818" s="12"/>
      <c r="BT1818" s="12"/>
      <c r="BU1818" s="12"/>
    </row>
    <row r="1819" spans="66:73" x14ac:dyDescent="0.3">
      <c r="BN1819" s="6"/>
      <c r="BO1819" s="6"/>
      <c r="BP1819" s="6"/>
      <c r="BQ1819" s="6"/>
      <c r="BR1819" s="12"/>
      <c r="BS1819" s="12"/>
      <c r="BT1819" s="12"/>
      <c r="BU1819" s="12"/>
    </row>
    <row r="1820" spans="66:73" x14ac:dyDescent="0.3">
      <c r="BN1820" s="6"/>
      <c r="BO1820" s="6"/>
      <c r="BP1820" s="6"/>
      <c r="BQ1820" s="6"/>
      <c r="BR1820" s="12"/>
      <c r="BS1820" s="12"/>
      <c r="BT1820" s="12"/>
      <c r="BU1820" s="12"/>
    </row>
    <row r="1821" spans="66:73" x14ac:dyDescent="0.3">
      <c r="BN1821" s="6"/>
      <c r="BO1821" s="6"/>
      <c r="BP1821" s="6"/>
      <c r="BQ1821" s="6"/>
      <c r="BR1821" s="12"/>
      <c r="BS1821" s="12"/>
      <c r="BT1821" s="12"/>
      <c r="BU1821" s="12"/>
    </row>
    <row r="1822" spans="66:73" x14ac:dyDescent="0.3">
      <c r="BN1822" s="6"/>
      <c r="BO1822" s="6"/>
      <c r="BP1822" s="6"/>
      <c r="BQ1822" s="6"/>
      <c r="BR1822" s="12"/>
      <c r="BS1822" s="12"/>
      <c r="BT1822" s="12"/>
      <c r="BU1822" s="12"/>
    </row>
    <row r="1823" spans="66:73" x14ac:dyDescent="0.3">
      <c r="BN1823" s="6"/>
      <c r="BO1823" s="6"/>
      <c r="BP1823" s="6"/>
      <c r="BQ1823" s="6"/>
      <c r="BR1823" s="12"/>
      <c r="BS1823" s="12"/>
      <c r="BT1823" s="12"/>
      <c r="BU1823" s="12"/>
    </row>
    <row r="1824" spans="66:73" x14ac:dyDescent="0.3">
      <c r="BN1824" s="6"/>
      <c r="BO1824" s="6"/>
      <c r="BP1824" s="6"/>
      <c r="BQ1824" s="6"/>
      <c r="BR1824" s="12"/>
      <c r="BS1824" s="12"/>
      <c r="BT1824" s="12"/>
      <c r="BU1824" s="12"/>
    </row>
    <row r="1825" spans="66:73" x14ac:dyDescent="0.3">
      <c r="BN1825" s="6"/>
      <c r="BO1825" s="6"/>
      <c r="BP1825" s="6"/>
      <c r="BQ1825" s="6"/>
      <c r="BR1825" s="12"/>
      <c r="BS1825" s="12"/>
      <c r="BT1825" s="12"/>
      <c r="BU1825" s="12"/>
    </row>
    <row r="1826" spans="66:73" x14ac:dyDescent="0.3">
      <c r="BN1826" s="6"/>
      <c r="BO1826" s="6"/>
      <c r="BP1826" s="6"/>
      <c r="BQ1826" s="6"/>
      <c r="BR1826" s="12"/>
      <c r="BS1826" s="12"/>
      <c r="BT1826" s="12"/>
      <c r="BU1826" s="12"/>
    </row>
    <row r="1827" spans="66:73" x14ac:dyDescent="0.3">
      <c r="BN1827" s="6"/>
      <c r="BO1827" s="6"/>
      <c r="BP1827" s="6"/>
      <c r="BQ1827" s="6"/>
      <c r="BR1827" s="12"/>
      <c r="BS1827" s="12"/>
      <c r="BT1827" s="12"/>
      <c r="BU1827" s="12"/>
    </row>
    <row r="1828" spans="66:73" x14ac:dyDescent="0.3">
      <c r="BN1828" s="6"/>
      <c r="BO1828" s="6"/>
      <c r="BP1828" s="6"/>
      <c r="BQ1828" s="6"/>
      <c r="BR1828" s="12"/>
      <c r="BS1828" s="12"/>
      <c r="BT1828" s="12"/>
      <c r="BU1828" s="12"/>
    </row>
    <row r="1829" spans="66:73" x14ac:dyDescent="0.3">
      <c r="BN1829" s="6"/>
      <c r="BO1829" s="6"/>
      <c r="BP1829" s="6"/>
      <c r="BQ1829" s="6"/>
      <c r="BR1829" s="12"/>
      <c r="BS1829" s="12"/>
      <c r="BT1829" s="12"/>
      <c r="BU1829" s="12"/>
    </row>
    <row r="1830" spans="66:73" x14ac:dyDescent="0.3">
      <c r="BN1830" s="6"/>
      <c r="BO1830" s="6"/>
      <c r="BP1830" s="6"/>
      <c r="BQ1830" s="6"/>
      <c r="BR1830" s="12"/>
      <c r="BS1830" s="12"/>
      <c r="BT1830" s="12"/>
      <c r="BU1830" s="12"/>
    </row>
    <row r="1831" spans="66:73" x14ac:dyDescent="0.3">
      <c r="BN1831" s="6"/>
      <c r="BO1831" s="6"/>
      <c r="BP1831" s="6"/>
      <c r="BQ1831" s="6"/>
      <c r="BR1831" s="12"/>
      <c r="BS1831" s="12"/>
      <c r="BT1831" s="12"/>
      <c r="BU1831" s="12"/>
    </row>
    <row r="1832" spans="66:73" x14ac:dyDescent="0.3">
      <c r="BN1832" s="6"/>
      <c r="BO1832" s="6"/>
      <c r="BP1832" s="6"/>
      <c r="BQ1832" s="6"/>
      <c r="BR1832" s="12"/>
      <c r="BS1832" s="12"/>
      <c r="BT1832" s="12"/>
      <c r="BU1832" s="12"/>
    </row>
    <row r="1833" spans="66:73" x14ac:dyDescent="0.3">
      <c r="BN1833" s="6"/>
      <c r="BO1833" s="6"/>
      <c r="BP1833" s="6"/>
      <c r="BQ1833" s="6"/>
      <c r="BR1833" s="12"/>
      <c r="BS1833" s="12"/>
      <c r="BT1833" s="12"/>
      <c r="BU1833" s="12"/>
    </row>
    <row r="1834" spans="66:73" x14ac:dyDescent="0.3">
      <c r="BN1834" s="6"/>
      <c r="BO1834" s="6"/>
      <c r="BP1834" s="6"/>
      <c r="BQ1834" s="6"/>
      <c r="BR1834" s="12"/>
      <c r="BS1834" s="12"/>
      <c r="BT1834" s="12"/>
      <c r="BU1834" s="12"/>
    </row>
    <row r="1835" spans="66:73" x14ac:dyDescent="0.3">
      <c r="BN1835" s="6"/>
      <c r="BO1835" s="6"/>
      <c r="BP1835" s="6"/>
      <c r="BQ1835" s="6"/>
      <c r="BR1835" s="12"/>
      <c r="BS1835" s="12"/>
      <c r="BT1835" s="12"/>
      <c r="BU1835" s="12"/>
    </row>
    <row r="1836" spans="66:73" x14ac:dyDescent="0.3">
      <c r="BN1836" s="6"/>
      <c r="BO1836" s="6"/>
      <c r="BP1836" s="6"/>
      <c r="BQ1836" s="6"/>
      <c r="BR1836" s="12"/>
      <c r="BS1836" s="12"/>
      <c r="BT1836" s="12"/>
      <c r="BU1836" s="12"/>
    </row>
    <row r="1837" spans="66:73" x14ac:dyDescent="0.3">
      <c r="BN1837" s="6"/>
      <c r="BO1837" s="6"/>
      <c r="BP1837" s="6"/>
      <c r="BQ1837" s="6"/>
      <c r="BR1837" s="12"/>
      <c r="BS1837" s="12"/>
      <c r="BT1837" s="12"/>
      <c r="BU1837" s="12"/>
    </row>
    <row r="1838" spans="66:73" x14ac:dyDescent="0.3">
      <c r="BN1838" s="6"/>
      <c r="BO1838" s="6"/>
      <c r="BP1838" s="6"/>
      <c r="BQ1838" s="6"/>
      <c r="BR1838" s="12"/>
      <c r="BS1838" s="12"/>
      <c r="BT1838" s="12"/>
      <c r="BU1838" s="12"/>
    </row>
    <row r="1839" spans="66:73" x14ac:dyDescent="0.3">
      <c r="BN1839" s="6"/>
      <c r="BO1839" s="6"/>
      <c r="BP1839" s="6"/>
      <c r="BQ1839" s="6"/>
      <c r="BR1839" s="12"/>
      <c r="BS1839" s="12"/>
      <c r="BT1839" s="12"/>
      <c r="BU1839" s="12"/>
    </row>
    <row r="1840" spans="66:73" x14ac:dyDescent="0.3">
      <c r="BN1840" s="6"/>
      <c r="BO1840" s="6"/>
      <c r="BP1840" s="6"/>
      <c r="BQ1840" s="6"/>
      <c r="BR1840" s="12"/>
      <c r="BS1840" s="12"/>
      <c r="BT1840" s="12"/>
      <c r="BU1840" s="12"/>
    </row>
    <row r="1841" spans="66:73" x14ac:dyDescent="0.3">
      <c r="BN1841" s="6"/>
      <c r="BO1841" s="6"/>
      <c r="BP1841" s="6"/>
      <c r="BQ1841" s="6"/>
      <c r="BR1841" s="12"/>
      <c r="BS1841" s="12"/>
      <c r="BT1841" s="12"/>
      <c r="BU1841" s="12"/>
    </row>
    <row r="1842" spans="66:73" x14ac:dyDescent="0.3">
      <c r="BN1842" s="6"/>
      <c r="BO1842" s="6"/>
      <c r="BP1842" s="6"/>
      <c r="BQ1842" s="6"/>
      <c r="BR1842" s="12"/>
      <c r="BS1842" s="12"/>
      <c r="BT1842" s="12"/>
      <c r="BU1842" s="12"/>
    </row>
    <row r="1843" spans="66:73" x14ac:dyDescent="0.3">
      <c r="BN1843" s="6"/>
      <c r="BO1843" s="6"/>
      <c r="BP1843" s="6"/>
      <c r="BQ1843" s="6"/>
      <c r="BR1843" s="12"/>
      <c r="BS1843" s="12"/>
      <c r="BT1843" s="12"/>
      <c r="BU1843" s="12"/>
    </row>
    <row r="1844" spans="66:73" x14ac:dyDescent="0.3">
      <c r="BN1844" s="6"/>
      <c r="BO1844" s="6"/>
      <c r="BP1844" s="6"/>
      <c r="BQ1844" s="6"/>
      <c r="BR1844" s="12"/>
      <c r="BS1844" s="12"/>
      <c r="BT1844" s="12"/>
      <c r="BU1844" s="12"/>
    </row>
    <row r="1845" spans="66:73" x14ac:dyDescent="0.3">
      <c r="BN1845" s="6"/>
      <c r="BO1845" s="6"/>
      <c r="BP1845" s="6"/>
      <c r="BQ1845" s="6"/>
      <c r="BR1845" s="12"/>
      <c r="BS1845" s="12"/>
      <c r="BT1845" s="12"/>
      <c r="BU1845" s="12"/>
    </row>
    <row r="1846" spans="66:73" x14ac:dyDescent="0.3">
      <c r="BN1846" s="6"/>
      <c r="BO1846" s="6"/>
      <c r="BP1846" s="6"/>
      <c r="BQ1846" s="6"/>
      <c r="BR1846" s="12"/>
      <c r="BS1846" s="12"/>
      <c r="BT1846" s="12"/>
      <c r="BU1846" s="12"/>
    </row>
    <row r="1847" spans="66:73" x14ac:dyDescent="0.3">
      <c r="BN1847" s="6"/>
      <c r="BO1847" s="6"/>
      <c r="BP1847" s="6"/>
      <c r="BQ1847" s="6"/>
      <c r="BR1847" s="12"/>
      <c r="BS1847" s="12"/>
      <c r="BT1847" s="12"/>
      <c r="BU1847" s="12"/>
    </row>
    <row r="1848" spans="66:73" x14ac:dyDescent="0.3">
      <c r="BN1848" s="6"/>
      <c r="BO1848" s="6"/>
      <c r="BP1848" s="6"/>
      <c r="BQ1848" s="6"/>
      <c r="BR1848" s="12"/>
      <c r="BS1848" s="12"/>
      <c r="BT1848" s="12"/>
      <c r="BU1848" s="12"/>
    </row>
    <row r="1849" spans="66:73" x14ac:dyDescent="0.3">
      <c r="BN1849" s="6"/>
      <c r="BO1849" s="6"/>
      <c r="BP1849" s="6"/>
      <c r="BQ1849" s="6"/>
      <c r="BR1849" s="12"/>
      <c r="BS1849" s="12"/>
      <c r="BT1849" s="12"/>
      <c r="BU1849" s="12"/>
    </row>
    <row r="1850" spans="66:73" x14ac:dyDescent="0.3">
      <c r="BN1850" s="6"/>
      <c r="BO1850" s="6"/>
      <c r="BP1850" s="6"/>
      <c r="BQ1850" s="6"/>
      <c r="BR1850" s="12"/>
      <c r="BS1850" s="12"/>
      <c r="BT1850" s="12"/>
      <c r="BU1850" s="12"/>
    </row>
    <row r="1851" spans="66:73" x14ac:dyDescent="0.3">
      <c r="BN1851" s="6"/>
      <c r="BO1851" s="6"/>
      <c r="BP1851" s="6"/>
      <c r="BQ1851" s="6"/>
      <c r="BR1851" s="12"/>
      <c r="BS1851" s="12"/>
      <c r="BT1851" s="12"/>
      <c r="BU1851" s="12"/>
    </row>
    <row r="1852" spans="66:73" x14ac:dyDescent="0.3">
      <c r="BN1852" s="6"/>
      <c r="BO1852" s="6"/>
      <c r="BP1852" s="6"/>
      <c r="BQ1852" s="6"/>
      <c r="BR1852" s="12"/>
      <c r="BS1852" s="12"/>
      <c r="BT1852" s="12"/>
      <c r="BU1852" s="12"/>
    </row>
    <row r="1853" spans="66:73" x14ac:dyDescent="0.3">
      <c r="BN1853" s="6"/>
      <c r="BO1853" s="6"/>
      <c r="BP1853" s="6"/>
      <c r="BQ1853" s="6"/>
      <c r="BR1853" s="12"/>
      <c r="BS1853" s="12"/>
      <c r="BT1853" s="12"/>
      <c r="BU1853" s="12"/>
    </row>
    <row r="1854" spans="66:73" x14ac:dyDescent="0.3">
      <c r="BN1854" s="6"/>
      <c r="BO1854" s="6"/>
      <c r="BP1854" s="6"/>
      <c r="BQ1854" s="6"/>
      <c r="BR1854" s="12"/>
      <c r="BS1854" s="12"/>
      <c r="BT1854" s="12"/>
      <c r="BU1854" s="12"/>
    </row>
    <row r="1855" spans="66:73" x14ac:dyDescent="0.3">
      <c r="BN1855" s="6"/>
      <c r="BO1855" s="6"/>
      <c r="BP1855" s="6"/>
      <c r="BQ1855" s="6"/>
      <c r="BR1855" s="12"/>
      <c r="BS1855" s="12"/>
      <c r="BT1855" s="12"/>
      <c r="BU1855" s="12"/>
    </row>
    <row r="1856" spans="66:73" x14ac:dyDescent="0.3">
      <c r="BN1856" s="6"/>
      <c r="BO1856" s="6"/>
      <c r="BP1856" s="6"/>
      <c r="BQ1856" s="6"/>
      <c r="BR1856" s="12"/>
      <c r="BS1856" s="12"/>
      <c r="BT1856" s="12"/>
      <c r="BU1856" s="12"/>
    </row>
    <row r="1857" spans="66:73" x14ac:dyDescent="0.3">
      <c r="BN1857" s="6"/>
      <c r="BO1857" s="6"/>
      <c r="BP1857" s="6"/>
      <c r="BQ1857" s="6"/>
      <c r="BR1857" s="12"/>
      <c r="BS1857" s="12"/>
      <c r="BT1857" s="12"/>
      <c r="BU1857" s="12"/>
    </row>
    <row r="1858" spans="66:73" x14ac:dyDescent="0.3">
      <c r="BN1858" s="6"/>
      <c r="BO1858" s="6"/>
      <c r="BP1858" s="6"/>
      <c r="BQ1858" s="6"/>
      <c r="BR1858" s="12"/>
      <c r="BS1858" s="12"/>
      <c r="BT1858" s="12"/>
      <c r="BU1858" s="12"/>
    </row>
    <row r="1859" spans="66:73" x14ac:dyDescent="0.3">
      <c r="BN1859" s="6"/>
      <c r="BO1859" s="6"/>
      <c r="BP1859" s="6"/>
      <c r="BQ1859" s="6"/>
      <c r="BR1859" s="12"/>
      <c r="BS1859" s="12"/>
      <c r="BT1859" s="12"/>
      <c r="BU1859" s="12"/>
    </row>
    <row r="1860" spans="66:73" x14ac:dyDescent="0.3">
      <c r="BN1860" s="6"/>
      <c r="BO1860" s="6"/>
      <c r="BP1860" s="6"/>
      <c r="BQ1860" s="6"/>
      <c r="BR1860" s="12"/>
      <c r="BS1860" s="12"/>
      <c r="BT1860" s="12"/>
      <c r="BU1860" s="12"/>
    </row>
    <row r="1861" spans="66:73" x14ac:dyDescent="0.3">
      <c r="BN1861" s="6"/>
      <c r="BO1861" s="6"/>
      <c r="BP1861" s="6"/>
      <c r="BQ1861" s="6"/>
      <c r="BR1861" s="12"/>
      <c r="BS1861" s="12"/>
      <c r="BT1861" s="12"/>
      <c r="BU1861" s="12"/>
    </row>
    <row r="1862" spans="66:73" x14ac:dyDescent="0.3">
      <c r="BN1862" s="6"/>
      <c r="BO1862" s="6"/>
      <c r="BP1862" s="6"/>
      <c r="BQ1862" s="6"/>
      <c r="BR1862" s="12"/>
      <c r="BS1862" s="12"/>
      <c r="BT1862" s="12"/>
      <c r="BU1862" s="12"/>
    </row>
    <row r="1863" spans="66:73" x14ac:dyDescent="0.3">
      <c r="BN1863" s="6"/>
      <c r="BO1863" s="6"/>
      <c r="BP1863" s="6"/>
      <c r="BQ1863" s="6"/>
      <c r="BR1863" s="12"/>
      <c r="BS1863" s="12"/>
      <c r="BT1863" s="12"/>
      <c r="BU1863" s="12"/>
    </row>
    <row r="1864" spans="66:73" x14ac:dyDescent="0.3">
      <c r="BN1864" s="6"/>
      <c r="BO1864" s="6"/>
      <c r="BP1864" s="6"/>
      <c r="BQ1864" s="6"/>
      <c r="BR1864" s="12"/>
      <c r="BS1864" s="12"/>
      <c r="BT1864" s="12"/>
      <c r="BU1864" s="12"/>
    </row>
    <row r="1865" spans="66:73" x14ac:dyDescent="0.3">
      <c r="BN1865" s="6"/>
      <c r="BO1865" s="6"/>
      <c r="BP1865" s="6"/>
      <c r="BQ1865" s="6"/>
      <c r="BR1865" s="12"/>
      <c r="BS1865" s="12"/>
      <c r="BT1865" s="12"/>
      <c r="BU1865" s="12"/>
    </row>
    <row r="1866" spans="66:73" x14ac:dyDescent="0.3">
      <c r="BN1866" s="6"/>
      <c r="BO1866" s="6"/>
      <c r="BP1866" s="6"/>
      <c r="BQ1866" s="6"/>
      <c r="BR1866" s="12"/>
      <c r="BS1866" s="12"/>
      <c r="BT1866" s="12"/>
      <c r="BU1866" s="12"/>
    </row>
    <row r="1867" spans="66:73" x14ac:dyDescent="0.3">
      <c r="BN1867" s="6"/>
      <c r="BO1867" s="6"/>
      <c r="BP1867" s="6"/>
      <c r="BQ1867" s="6"/>
      <c r="BR1867" s="12"/>
      <c r="BS1867" s="12"/>
      <c r="BT1867" s="12"/>
      <c r="BU1867" s="12"/>
    </row>
    <row r="1868" spans="66:73" x14ac:dyDescent="0.3">
      <c r="BN1868" s="6"/>
      <c r="BO1868" s="6"/>
      <c r="BP1868" s="6"/>
      <c r="BQ1868" s="6"/>
      <c r="BR1868" s="12"/>
      <c r="BS1868" s="12"/>
      <c r="BT1868" s="12"/>
      <c r="BU1868" s="12"/>
    </row>
    <row r="1869" spans="66:73" x14ac:dyDescent="0.3">
      <c r="BN1869" s="6"/>
      <c r="BO1869" s="6"/>
      <c r="BP1869" s="6"/>
      <c r="BQ1869" s="6"/>
      <c r="BR1869" s="12"/>
      <c r="BS1869" s="12"/>
      <c r="BT1869" s="12"/>
      <c r="BU1869" s="12"/>
    </row>
    <row r="1870" spans="66:73" x14ac:dyDescent="0.3">
      <c r="BN1870" s="6"/>
      <c r="BO1870" s="6"/>
      <c r="BP1870" s="6"/>
      <c r="BQ1870" s="6"/>
      <c r="BR1870" s="12"/>
      <c r="BS1870" s="12"/>
      <c r="BT1870" s="12"/>
      <c r="BU1870" s="12"/>
    </row>
    <row r="1871" spans="66:73" x14ac:dyDescent="0.3">
      <c r="BN1871" s="6"/>
      <c r="BO1871" s="6"/>
      <c r="BP1871" s="6"/>
      <c r="BQ1871" s="6"/>
      <c r="BR1871" s="12"/>
      <c r="BS1871" s="12"/>
      <c r="BT1871" s="12"/>
      <c r="BU1871" s="12"/>
    </row>
    <row r="1872" spans="66:73" x14ac:dyDescent="0.3">
      <c r="BN1872" s="6"/>
      <c r="BO1872" s="6"/>
      <c r="BP1872" s="6"/>
      <c r="BQ1872" s="6"/>
      <c r="BR1872" s="12"/>
      <c r="BS1872" s="12"/>
      <c r="BT1872" s="12"/>
      <c r="BU1872" s="12"/>
    </row>
    <row r="1873" spans="66:73" x14ac:dyDescent="0.3">
      <c r="BN1873" s="6"/>
      <c r="BO1873" s="6"/>
      <c r="BP1873" s="6"/>
      <c r="BQ1873" s="6"/>
      <c r="BR1873" s="12"/>
      <c r="BS1873" s="12"/>
      <c r="BT1873" s="12"/>
      <c r="BU1873" s="12"/>
    </row>
    <row r="1874" spans="66:73" x14ac:dyDescent="0.3">
      <c r="BN1874" s="6"/>
      <c r="BO1874" s="6"/>
      <c r="BP1874" s="6"/>
      <c r="BQ1874" s="6"/>
      <c r="BR1874" s="12"/>
      <c r="BS1874" s="12"/>
      <c r="BT1874" s="12"/>
      <c r="BU1874" s="12"/>
    </row>
    <row r="1875" spans="66:73" x14ac:dyDescent="0.3">
      <c r="BN1875" s="6"/>
      <c r="BO1875" s="6"/>
      <c r="BP1875" s="6"/>
      <c r="BQ1875" s="6"/>
      <c r="BR1875" s="12"/>
      <c r="BS1875" s="12"/>
      <c r="BT1875" s="12"/>
      <c r="BU1875" s="12"/>
    </row>
    <row r="1876" spans="66:73" x14ac:dyDescent="0.3">
      <c r="BN1876" s="6"/>
      <c r="BO1876" s="6"/>
      <c r="BP1876" s="6"/>
      <c r="BQ1876" s="6"/>
      <c r="BR1876" s="12"/>
      <c r="BS1876" s="12"/>
      <c r="BT1876" s="12"/>
      <c r="BU1876" s="12"/>
    </row>
    <row r="1877" spans="66:73" x14ac:dyDescent="0.3">
      <c r="BN1877" s="6"/>
      <c r="BO1877" s="6"/>
      <c r="BP1877" s="6"/>
      <c r="BQ1877" s="6"/>
      <c r="BR1877" s="12"/>
      <c r="BS1877" s="12"/>
      <c r="BT1877" s="12"/>
      <c r="BU1877" s="12"/>
    </row>
    <row r="1878" spans="66:73" x14ac:dyDescent="0.3">
      <c r="BN1878" s="6"/>
      <c r="BO1878" s="6"/>
      <c r="BP1878" s="6"/>
      <c r="BQ1878" s="6"/>
      <c r="BR1878" s="12"/>
      <c r="BS1878" s="12"/>
      <c r="BT1878" s="12"/>
      <c r="BU1878" s="12"/>
    </row>
    <row r="1879" spans="66:73" x14ac:dyDescent="0.3">
      <c r="BN1879" s="6"/>
      <c r="BO1879" s="6"/>
      <c r="BP1879" s="6"/>
      <c r="BQ1879" s="6"/>
      <c r="BR1879" s="12"/>
      <c r="BS1879" s="12"/>
      <c r="BT1879" s="12"/>
      <c r="BU1879" s="12"/>
    </row>
    <row r="1880" spans="66:73" x14ac:dyDescent="0.3">
      <c r="BN1880" s="6"/>
      <c r="BO1880" s="6"/>
      <c r="BP1880" s="6"/>
      <c r="BQ1880" s="6"/>
      <c r="BR1880" s="12"/>
      <c r="BS1880" s="12"/>
      <c r="BT1880" s="12"/>
      <c r="BU1880" s="12"/>
    </row>
    <row r="1881" spans="66:73" x14ac:dyDescent="0.3">
      <c r="BN1881" s="6"/>
      <c r="BO1881" s="6"/>
      <c r="BP1881" s="6"/>
      <c r="BQ1881" s="6"/>
      <c r="BR1881" s="12"/>
      <c r="BS1881" s="12"/>
      <c r="BT1881" s="12"/>
      <c r="BU1881" s="12"/>
    </row>
    <row r="1882" spans="66:73" x14ac:dyDescent="0.3">
      <c r="BN1882" s="6"/>
      <c r="BO1882" s="6"/>
      <c r="BP1882" s="6"/>
      <c r="BQ1882" s="6"/>
      <c r="BR1882" s="12"/>
      <c r="BS1882" s="12"/>
      <c r="BT1882" s="12"/>
      <c r="BU1882" s="12"/>
    </row>
    <row r="1883" spans="66:73" x14ac:dyDescent="0.3">
      <c r="BN1883" s="6"/>
      <c r="BO1883" s="6"/>
      <c r="BP1883" s="6"/>
      <c r="BQ1883" s="6"/>
      <c r="BR1883" s="12"/>
      <c r="BS1883" s="12"/>
      <c r="BT1883" s="12"/>
      <c r="BU1883" s="12"/>
    </row>
    <row r="1884" spans="66:73" x14ac:dyDescent="0.3">
      <c r="BN1884" s="6"/>
      <c r="BO1884" s="6"/>
      <c r="BP1884" s="6"/>
      <c r="BQ1884" s="6"/>
      <c r="BR1884" s="12"/>
      <c r="BS1884" s="12"/>
      <c r="BT1884" s="12"/>
      <c r="BU1884" s="12"/>
    </row>
    <row r="1885" spans="66:73" x14ac:dyDescent="0.3">
      <c r="BN1885" s="6"/>
      <c r="BO1885" s="6"/>
      <c r="BP1885" s="6"/>
      <c r="BQ1885" s="6"/>
      <c r="BR1885" s="12"/>
      <c r="BS1885" s="12"/>
      <c r="BT1885" s="12"/>
      <c r="BU1885" s="12"/>
    </row>
    <row r="1886" spans="66:73" x14ac:dyDescent="0.3">
      <c r="BN1886" s="6"/>
      <c r="BO1886" s="6"/>
      <c r="BP1886" s="6"/>
      <c r="BQ1886" s="6"/>
      <c r="BR1886" s="12"/>
      <c r="BS1886" s="12"/>
      <c r="BT1886" s="12"/>
      <c r="BU1886" s="12"/>
    </row>
    <row r="1887" spans="66:73" x14ac:dyDescent="0.3">
      <c r="BN1887" s="6"/>
      <c r="BO1887" s="6"/>
      <c r="BP1887" s="6"/>
      <c r="BQ1887" s="6"/>
      <c r="BR1887" s="12"/>
      <c r="BS1887" s="12"/>
      <c r="BT1887" s="12"/>
      <c r="BU1887" s="12"/>
    </row>
    <row r="1888" spans="66:73" x14ac:dyDescent="0.3">
      <c r="BN1888" s="6"/>
      <c r="BO1888" s="6"/>
      <c r="BP1888" s="6"/>
      <c r="BQ1888" s="6"/>
      <c r="BR1888" s="12"/>
      <c r="BS1888" s="12"/>
      <c r="BT1888" s="12"/>
      <c r="BU1888" s="12"/>
    </row>
    <row r="1889" spans="66:73" x14ac:dyDescent="0.3">
      <c r="BN1889" s="6"/>
      <c r="BO1889" s="6"/>
      <c r="BP1889" s="6"/>
      <c r="BQ1889" s="6"/>
      <c r="BR1889" s="12"/>
      <c r="BS1889" s="12"/>
      <c r="BT1889" s="12"/>
      <c r="BU1889" s="12"/>
    </row>
    <row r="1890" spans="66:73" x14ac:dyDescent="0.3">
      <c r="BN1890" s="6"/>
      <c r="BO1890" s="6"/>
      <c r="BP1890" s="6"/>
      <c r="BQ1890" s="6"/>
      <c r="BR1890" s="12"/>
      <c r="BS1890" s="12"/>
      <c r="BT1890" s="12"/>
      <c r="BU1890" s="12"/>
    </row>
    <row r="1891" spans="66:73" x14ac:dyDescent="0.3">
      <c r="BN1891" s="6"/>
      <c r="BO1891" s="6"/>
      <c r="BP1891" s="6"/>
      <c r="BQ1891" s="6"/>
      <c r="BR1891" s="12"/>
      <c r="BS1891" s="12"/>
      <c r="BT1891" s="12"/>
      <c r="BU1891" s="12"/>
    </row>
    <row r="1892" spans="66:73" x14ac:dyDescent="0.3">
      <c r="BN1892" s="6"/>
      <c r="BO1892" s="6"/>
      <c r="BP1892" s="6"/>
      <c r="BQ1892" s="6"/>
      <c r="BR1892" s="12"/>
      <c r="BS1892" s="12"/>
      <c r="BT1892" s="12"/>
      <c r="BU1892" s="12"/>
    </row>
    <row r="1893" spans="66:73" x14ac:dyDescent="0.3">
      <c r="BN1893" s="6"/>
      <c r="BO1893" s="6"/>
      <c r="BP1893" s="6"/>
      <c r="BQ1893" s="6"/>
      <c r="BR1893" s="12"/>
      <c r="BS1893" s="12"/>
      <c r="BT1893" s="12"/>
      <c r="BU1893" s="12"/>
    </row>
    <row r="1894" spans="66:73" x14ac:dyDescent="0.3">
      <c r="BN1894" s="6"/>
      <c r="BO1894" s="6"/>
      <c r="BP1894" s="6"/>
      <c r="BQ1894" s="6"/>
      <c r="BR1894" s="12"/>
      <c r="BS1894" s="12"/>
      <c r="BT1894" s="12"/>
      <c r="BU1894" s="12"/>
    </row>
    <row r="1895" spans="66:73" x14ac:dyDescent="0.3">
      <c r="BN1895" s="6"/>
      <c r="BO1895" s="6"/>
      <c r="BP1895" s="6"/>
      <c r="BQ1895" s="6"/>
      <c r="BR1895" s="12"/>
      <c r="BS1895" s="12"/>
      <c r="BT1895" s="12"/>
      <c r="BU1895" s="12"/>
    </row>
    <row r="1896" spans="66:73" x14ac:dyDescent="0.3">
      <c r="BN1896" s="6"/>
      <c r="BO1896" s="6"/>
      <c r="BP1896" s="6"/>
      <c r="BQ1896" s="6"/>
      <c r="BR1896" s="12"/>
      <c r="BS1896" s="12"/>
      <c r="BT1896" s="12"/>
      <c r="BU1896" s="12"/>
    </row>
    <row r="1897" spans="66:73" x14ac:dyDescent="0.3">
      <c r="BN1897" s="6"/>
      <c r="BO1897" s="6"/>
      <c r="BP1897" s="6"/>
      <c r="BQ1897" s="6"/>
      <c r="BR1897" s="12"/>
      <c r="BS1897" s="12"/>
      <c r="BT1897" s="12"/>
      <c r="BU1897" s="12"/>
    </row>
    <row r="1898" spans="66:73" x14ac:dyDescent="0.3">
      <c r="BN1898" s="6"/>
      <c r="BO1898" s="6"/>
      <c r="BP1898" s="6"/>
      <c r="BQ1898" s="6"/>
      <c r="BR1898" s="12"/>
      <c r="BS1898" s="12"/>
      <c r="BT1898" s="12"/>
      <c r="BU1898" s="12"/>
    </row>
    <row r="1899" spans="66:73" x14ac:dyDescent="0.3">
      <c r="BN1899" s="6"/>
      <c r="BO1899" s="6"/>
      <c r="BP1899" s="6"/>
      <c r="BQ1899" s="6"/>
      <c r="BR1899" s="12"/>
      <c r="BS1899" s="12"/>
      <c r="BT1899" s="12"/>
      <c r="BU1899" s="12"/>
    </row>
    <row r="1900" spans="66:73" x14ac:dyDescent="0.3">
      <c r="BN1900" s="6"/>
      <c r="BO1900" s="6"/>
      <c r="BP1900" s="6"/>
      <c r="BQ1900" s="6"/>
      <c r="BR1900" s="12"/>
      <c r="BS1900" s="12"/>
      <c r="BT1900" s="12"/>
      <c r="BU1900" s="12"/>
    </row>
    <row r="1901" spans="66:73" x14ac:dyDescent="0.3">
      <c r="BN1901" s="6"/>
      <c r="BO1901" s="6"/>
      <c r="BP1901" s="6"/>
      <c r="BQ1901" s="6"/>
      <c r="BR1901" s="12"/>
      <c r="BS1901" s="12"/>
      <c r="BT1901" s="12"/>
      <c r="BU1901" s="12"/>
    </row>
    <row r="1902" spans="66:73" x14ac:dyDescent="0.3">
      <c r="BN1902" s="6"/>
      <c r="BO1902" s="6"/>
      <c r="BP1902" s="6"/>
      <c r="BQ1902" s="6"/>
      <c r="BR1902" s="12"/>
      <c r="BS1902" s="12"/>
      <c r="BT1902" s="12"/>
      <c r="BU1902" s="12"/>
    </row>
    <row r="1903" spans="66:73" x14ac:dyDescent="0.3">
      <c r="BN1903" s="6"/>
      <c r="BO1903" s="6"/>
      <c r="BP1903" s="6"/>
      <c r="BQ1903" s="6"/>
      <c r="BR1903" s="12"/>
      <c r="BS1903" s="12"/>
      <c r="BT1903" s="12"/>
      <c r="BU1903" s="12"/>
    </row>
    <row r="1904" spans="66:73" x14ac:dyDescent="0.3">
      <c r="BN1904" s="6"/>
      <c r="BO1904" s="6"/>
      <c r="BP1904" s="6"/>
      <c r="BQ1904" s="6"/>
      <c r="BR1904" s="12"/>
      <c r="BS1904" s="12"/>
      <c r="BT1904" s="12"/>
      <c r="BU1904" s="12"/>
    </row>
    <row r="1905" spans="66:73" x14ac:dyDescent="0.3">
      <c r="BN1905" s="6"/>
      <c r="BO1905" s="6"/>
      <c r="BP1905" s="6"/>
      <c r="BQ1905" s="6"/>
      <c r="BR1905" s="12"/>
      <c r="BS1905" s="12"/>
      <c r="BT1905" s="12"/>
      <c r="BU1905" s="12"/>
    </row>
    <row r="1906" spans="66:73" x14ac:dyDescent="0.3">
      <c r="BN1906" s="6"/>
      <c r="BO1906" s="6"/>
      <c r="BP1906" s="6"/>
      <c r="BQ1906" s="6"/>
      <c r="BR1906" s="12"/>
      <c r="BS1906" s="12"/>
      <c r="BT1906" s="12"/>
      <c r="BU1906" s="12"/>
    </row>
    <row r="1907" spans="66:73" x14ac:dyDescent="0.3">
      <c r="BN1907" s="6"/>
      <c r="BO1907" s="6"/>
      <c r="BP1907" s="6"/>
      <c r="BQ1907" s="6"/>
      <c r="BR1907" s="12"/>
      <c r="BS1907" s="12"/>
      <c r="BT1907" s="12"/>
      <c r="BU1907" s="12"/>
    </row>
    <row r="1908" spans="66:73" x14ac:dyDescent="0.3">
      <c r="BN1908" s="6"/>
      <c r="BO1908" s="6"/>
      <c r="BP1908" s="6"/>
      <c r="BQ1908" s="6"/>
      <c r="BR1908" s="12"/>
      <c r="BS1908" s="12"/>
      <c r="BT1908" s="12"/>
      <c r="BU1908" s="12"/>
    </row>
    <row r="1909" spans="66:73" x14ac:dyDescent="0.3">
      <c r="BN1909" s="6"/>
      <c r="BO1909" s="6"/>
      <c r="BP1909" s="6"/>
      <c r="BQ1909" s="6"/>
      <c r="BR1909" s="12"/>
      <c r="BS1909" s="12"/>
      <c r="BT1909" s="12"/>
      <c r="BU1909" s="12"/>
    </row>
    <row r="1910" spans="66:73" x14ac:dyDescent="0.3">
      <c r="BN1910" s="6"/>
      <c r="BO1910" s="6"/>
      <c r="BP1910" s="6"/>
      <c r="BQ1910" s="6"/>
      <c r="BR1910" s="12"/>
      <c r="BS1910" s="12"/>
      <c r="BT1910" s="12"/>
      <c r="BU1910" s="12"/>
    </row>
    <row r="1911" spans="66:73" x14ac:dyDescent="0.3">
      <c r="BN1911" s="6"/>
      <c r="BO1911" s="6"/>
      <c r="BP1911" s="6"/>
      <c r="BQ1911" s="6"/>
      <c r="BR1911" s="12"/>
      <c r="BS1911" s="12"/>
      <c r="BT1911" s="12"/>
      <c r="BU1911" s="12"/>
    </row>
    <row r="1912" spans="66:73" x14ac:dyDescent="0.3">
      <c r="BN1912" s="6"/>
      <c r="BO1912" s="6"/>
      <c r="BP1912" s="6"/>
      <c r="BQ1912" s="6"/>
      <c r="BR1912" s="12"/>
      <c r="BS1912" s="12"/>
      <c r="BT1912" s="12"/>
      <c r="BU1912" s="12"/>
    </row>
    <row r="1913" spans="66:73" x14ac:dyDescent="0.3">
      <c r="BN1913" s="6"/>
      <c r="BO1913" s="6"/>
      <c r="BP1913" s="6"/>
      <c r="BQ1913" s="6"/>
      <c r="BR1913" s="12"/>
      <c r="BS1913" s="12"/>
      <c r="BT1913" s="12"/>
      <c r="BU1913" s="12"/>
    </row>
    <row r="1914" spans="66:73" x14ac:dyDescent="0.3">
      <c r="BN1914" s="6"/>
      <c r="BO1914" s="6"/>
      <c r="BP1914" s="6"/>
      <c r="BQ1914" s="6"/>
      <c r="BR1914" s="12"/>
      <c r="BS1914" s="12"/>
      <c r="BT1914" s="12"/>
      <c r="BU1914" s="12"/>
    </row>
    <row r="1915" spans="66:73" x14ac:dyDescent="0.3">
      <c r="BN1915" s="6"/>
      <c r="BO1915" s="6"/>
      <c r="BP1915" s="6"/>
      <c r="BQ1915" s="6"/>
      <c r="BR1915" s="12"/>
      <c r="BS1915" s="12"/>
      <c r="BT1915" s="12"/>
      <c r="BU1915" s="12"/>
    </row>
    <row r="1916" spans="66:73" x14ac:dyDescent="0.3">
      <c r="BN1916" s="6"/>
      <c r="BO1916" s="6"/>
      <c r="BP1916" s="6"/>
      <c r="BQ1916" s="6"/>
      <c r="BR1916" s="12"/>
      <c r="BS1916" s="12"/>
      <c r="BT1916" s="12"/>
      <c r="BU1916" s="12"/>
    </row>
    <row r="1917" spans="66:73" x14ac:dyDescent="0.3">
      <c r="BN1917" s="6"/>
      <c r="BO1917" s="6"/>
      <c r="BP1917" s="6"/>
      <c r="BQ1917" s="6"/>
      <c r="BR1917" s="12"/>
      <c r="BS1917" s="12"/>
      <c r="BT1917" s="12"/>
      <c r="BU1917" s="12"/>
    </row>
    <row r="1918" spans="66:73" x14ac:dyDescent="0.3">
      <c r="BN1918" s="6"/>
      <c r="BO1918" s="6"/>
      <c r="BP1918" s="6"/>
      <c r="BQ1918" s="6"/>
      <c r="BR1918" s="12"/>
      <c r="BS1918" s="12"/>
      <c r="BT1918" s="12"/>
      <c r="BU1918" s="12"/>
    </row>
    <row r="1919" spans="66:73" x14ac:dyDescent="0.3">
      <c r="BN1919" s="6"/>
      <c r="BO1919" s="6"/>
      <c r="BP1919" s="6"/>
      <c r="BQ1919" s="6"/>
      <c r="BR1919" s="12"/>
      <c r="BS1919" s="12"/>
      <c r="BT1919" s="12"/>
      <c r="BU1919" s="12"/>
    </row>
    <row r="1920" spans="66:73" x14ac:dyDescent="0.3">
      <c r="BN1920" s="6"/>
      <c r="BO1920" s="6"/>
      <c r="BP1920" s="6"/>
      <c r="BQ1920" s="6"/>
      <c r="BR1920" s="12"/>
      <c r="BS1920" s="12"/>
      <c r="BT1920" s="12"/>
      <c r="BU1920" s="12"/>
    </row>
    <row r="1921" spans="66:73" x14ac:dyDescent="0.3">
      <c r="BN1921" s="6"/>
      <c r="BO1921" s="6"/>
      <c r="BP1921" s="6"/>
      <c r="BQ1921" s="6"/>
      <c r="BR1921" s="12"/>
      <c r="BS1921" s="12"/>
      <c r="BT1921" s="12"/>
      <c r="BU1921" s="12"/>
    </row>
    <row r="1922" spans="66:73" x14ac:dyDescent="0.3">
      <c r="BN1922" s="6"/>
      <c r="BO1922" s="6"/>
      <c r="BP1922" s="6"/>
      <c r="BQ1922" s="6"/>
      <c r="BR1922" s="12"/>
      <c r="BS1922" s="12"/>
      <c r="BT1922" s="12"/>
      <c r="BU1922" s="12"/>
    </row>
    <row r="1923" spans="66:73" x14ac:dyDescent="0.3">
      <c r="BN1923" s="6"/>
      <c r="BO1923" s="6"/>
      <c r="BP1923" s="6"/>
      <c r="BQ1923" s="6"/>
      <c r="BR1923" s="12"/>
      <c r="BS1923" s="12"/>
      <c r="BT1923" s="12"/>
      <c r="BU1923" s="12"/>
    </row>
    <row r="1924" spans="66:73" x14ac:dyDescent="0.3">
      <c r="BN1924" s="6"/>
      <c r="BO1924" s="6"/>
      <c r="BP1924" s="6"/>
      <c r="BQ1924" s="6"/>
      <c r="BR1924" s="12"/>
      <c r="BS1924" s="12"/>
      <c r="BT1924" s="12"/>
      <c r="BU1924" s="12"/>
    </row>
    <row r="1925" spans="66:73" x14ac:dyDescent="0.3">
      <c r="BN1925" s="6"/>
      <c r="BO1925" s="6"/>
      <c r="BP1925" s="6"/>
      <c r="BQ1925" s="6"/>
      <c r="BR1925" s="12"/>
      <c r="BS1925" s="12"/>
      <c r="BT1925" s="12"/>
      <c r="BU1925" s="12"/>
    </row>
    <row r="1926" spans="66:73" x14ac:dyDescent="0.3">
      <c r="BN1926" s="6"/>
      <c r="BO1926" s="6"/>
      <c r="BP1926" s="6"/>
      <c r="BQ1926" s="6"/>
      <c r="BR1926" s="12"/>
      <c r="BS1926" s="12"/>
      <c r="BT1926" s="12"/>
      <c r="BU1926" s="12"/>
    </row>
    <row r="1927" spans="66:73" x14ac:dyDescent="0.3">
      <c r="BN1927" s="6"/>
      <c r="BO1927" s="6"/>
      <c r="BP1927" s="6"/>
      <c r="BQ1927" s="6"/>
      <c r="BR1927" s="12"/>
      <c r="BS1927" s="12"/>
      <c r="BT1927" s="12"/>
      <c r="BU1927" s="12"/>
    </row>
    <row r="1928" spans="66:73" x14ac:dyDescent="0.3">
      <c r="BN1928" s="6"/>
      <c r="BO1928" s="6"/>
      <c r="BP1928" s="6"/>
      <c r="BQ1928" s="6"/>
      <c r="BR1928" s="12"/>
      <c r="BS1928" s="12"/>
      <c r="BT1928" s="12"/>
      <c r="BU1928" s="12"/>
    </row>
    <row r="1929" spans="66:73" x14ac:dyDescent="0.3">
      <c r="BN1929" s="6"/>
      <c r="BO1929" s="6"/>
      <c r="BP1929" s="6"/>
      <c r="BQ1929" s="6"/>
      <c r="BR1929" s="12"/>
      <c r="BS1929" s="12"/>
      <c r="BT1929" s="12"/>
      <c r="BU1929" s="12"/>
    </row>
    <row r="1930" spans="66:73" x14ac:dyDescent="0.3">
      <c r="BN1930" s="6"/>
      <c r="BO1930" s="6"/>
      <c r="BP1930" s="6"/>
      <c r="BQ1930" s="6"/>
      <c r="BR1930" s="12"/>
      <c r="BS1930" s="12"/>
      <c r="BT1930" s="12"/>
      <c r="BU1930" s="12"/>
    </row>
    <row r="1931" spans="66:73" x14ac:dyDescent="0.3">
      <c r="BN1931" s="6"/>
      <c r="BO1931" s="6"/>
      <c r="BP1931" s="6"/>
      <c r="BQ1931" s="6"/>
      <c r="BR1931" s="12"/>
      <c r="BS1931" s="12"/>
      <c r="BT1931" s="12"/>
      <c r="BU1931" s="12"/>
    </row>
    <row r="1932" spans="66:73" x14ac:dyDescent="0.3">
      <c r="BN1932" s="6"/>
      <c r="BO1932" s="6"/>
      <c r="BP1932" s="6"/>
      <c r="BQ1932" s="6"/>
      <c r="BR1932" s="12"/>
      <c r="BS1932" s="12"/>
      <c r="BT1932" s="12"/>
      <c r="BU1932" s="12"/>
    </row>
    <row r="1933" spans="66:73" x14ac:dyDescent="0.3">
      <c r="BN1933" s="6"/>
      <c r="BO1933" s="6"/>
      <c r="BP1933" s="6"/>
      <c r="BQ1933" s="6"/>
      <c r="BR1933" s="12"/>
      <c r="BS1933" s="12"/>
      <c r="BT1933" s="12"/>
      <c r="BU1933" s="12"/>
    </row>
    <row r="1934" spans="66:73" x14ac:dyDescent="0.3">
      <c r="BN1934" s="6"/>
      <c r="BO1934" s="6"/>
      <c r="BP1934" s="6"/>
      <c r="BQ1934" s="6"/>
      <c r="BR1934" s="12"/>
      <c r="BS1934" s="12"/>
      <c r="BT1934" s="12"/>
      <c r="BU1934" s="12"/>
    </row>
    <row r="1935" spans="66:73" x14ac:dyDescent="0.3">
      <c r="BN1935" s="6"/>
      <c r="BO1935" s="6"/>
      <c r="BP1935" s="6"/>
      <c r="BQ1935" s="6"/>
      <c r="BR1935" s="12"/>
      <c r="BS1935" s="12"/>
      <c r="BT1935" s="12"/>
      <c r="BU1935" s="12"/>
    </row>
    <row r="1936" spans="66:73" x14ac:dyDescent="0.3">
      <c r="BN1936" s="6"/>
      <c r="BO1936" s="6"/>
      <c r="BP1936" s="6"/>
      <c r="BQ1936" s="6"/>
      <c r="BR1936" s="12"/>
      <c r="BS1936" s="12"/>
      <c r="BT1936" s="12"/>
      <c r="BU1936" s="12"/>
    </row>
    <row r="1937" spans="66:73" x14ac:dyDescent="0.3">
      <c r="BN1937" s="6"/>
      <c r="BO1937" s="6"/>
      <c r="BP1937" s="6"/>
      <c r="BQ1937" s="6"/>
      <c r="BR1937" s="12"/>
      <c r="BS1937" s="12"/>
      <c r="BT1937" s="12"/>
      <c r="BU1937" s="12"/>
    </row>
    <row r="1938" spans="66:73" x14ac:dyDescent="0.3">
      <c r="BN1938" s="6"/>
      <c r="BO1938" s="6"/>
      <c r="BP1938" s="6"/>
      <c r="BQ1938" s="6"/>
      <c r="BR1938" s="12"/>
      <c r="BS1938" s="12"/>
      <c r="BT1938" s="12"/>
      <c r="BU1938" s="12"/>
    </row>
    <row r="1939" spans="66:73" x14ac:dyDescent="0.3">
      <c r="BN1939" s="6"/>
      <c r="BO1939" s="6"/>
      <c r="BP1939" s="6"/>
      <c r="BQ1939" s="6"/>
      <c r="BR1939" s="12"/>
      <c r="BS1939" s="12"/>
      <c r="BT1939" s="12"/>
      <c r="BU1939" s="12"/>
    </row>
    <row r="1940" spans="66:73" x14ac:dyDescent="0.3">
      <c r="BN1940" s="6"/>
      <c r="BO1940" s="6"/>
      <c r="BP1940" s="6"/>
      <c r="BQ1940" s="6"/>
      <c r="BR1940" s="12"/>
      <c r="BS1940" s="12"/>
      <c r="BT1940" s="12"/>
      <c r="BU1940" s="12"/>
    </row>
    <row r="1941" spans="66:73" x14ac:dyDescent="0.3">
      <c r="BN1941" s="6"/>
      <c r="BO1941" s="6"/>
      <c r="BP1941" s="6"/>
      <c r="BQ1941" s="6"/>
      <c r="BR1941" s="12"/>
      <c r="BS1941" s="12"/>
      <c r="BT1941" s="12"/>
      <c r="BU1941" s="12"/>
    </row>
    <row r="1942" spans="66:73" x14ac:dyDescent="0.3">
      <c r="BN1942" s="6"/>
      <c r="BO1942" s="6"/>
      <c r="BP1942" s="6"/>
      <c r="BQ1942" s="6"/>
      <c r="BR1942" s="12"/>
      <c r="BS1942" s="12"/>
      <c r="BT1942" s="12"/>
      <c r="BU1942" s="12"/>
    </row>
    <row r="1943" spans="66:73" x14ac:dyDescent="0.3">
      <c r="BN1943" s="6"/>
      <c r="BO1943" s="6"/>
      <c r="BP1943" s="6"/>
      <c r="BQ1943" s="6"/>
      <c r="BR1943" s="12"/>
      <c r="BS1943" s="12"/>
      <c r="BT1943" s="12"/>
      <c r="BU1943" s="12"/>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451</v>
      </c>
      <c r="B1" s="61"/>
      <c r="C1" s="61"/>
      <c r="D1" s="61"/>
      <c r="E1" s="61"/>
      <c r="F1" s="61"/>
      <c r="G1" s="61"/>
      <c r="H1" s="61"/>
      <c r="I1" s="61"/>
      <c r="J1" s="61"/>
      <c r="K1" s="61"/>
      <c r="L1" s="61"/>
    </row>
    <row r="2" spans="1:16" s="62" customFormat="1" ht="18.899999999999999" customHeight="1" x14ac:dyDescent="0.3">
      <c r="A2" s="1" t="s">
        <v>457</v>
      </c>
      <c r="B2" s="63"/>
      <c r="C2" s="63"/>
      <c r="D2" s="63"/>
      <c r="E2" s="63"/>
      <c r="F2" s="63"/>
      <c r="G2" s="63"/>
      <c r="H2" s="63"/>
      <c r="I2" s="63"/>
      <c r="J2" s="63"/>
      <c r="K2" s="61"/>
      <c r="L2" s="61"/>
    </row>
    <row r="3" spans="1:16" s="66" customFormat="1" ht="54" customHeight="1" x14ac:dyDescent="0.3">
      <c r="A3" s="103" t="s">
        <v>460</v>
      </c>
      <c r="B3" s="64" t="s">
        <v>428</v>
      </c>
      <c r="C3" s="64" t="s">
        <v>431</v>
      </c>
      <c r="D3" s="64" t="s">
        <v>432</v>
      </c>
      <c r="E3" s="64" t="s">
        <v>429</v>
      </c>
      <c r="F3" s="64" t="s">
        <v>433</v>
      </c>
      <c r="G3" s="64" t="s">
        <v>434</v>
      </c>
      <c r="H3" s="64" t="s">
        <v>430</v>
      </c>
      <c r="I3" s="64" t="s">
        <v>467</v>
      </c>
      <c r="J3" s="64" t="s">
        <v>435</v>
      </c>
      <c r="O3" s="67"/>
      <c r="P3" s="67"/>
    </row>
    <row r="4" spans="1:16" s="62" customFormat="1" ht="18.899999999999999" customHeight="1" x14ac:dyDescent="0.3">
      <c r="A4" s="83" t="s">
        <v>285</v>
      </c>
      <c r="B4" s="69">
        <v>23</v>
      </c>
      <c r="C4" s="70">
        <v>0.55582406959999997</v>
      </c>
      <c r="D4" s="70">
        <v>0.54825373889999995</v>
      </c>
      <c r="E4" s="69">
        <v>27</v>
      </c>
      <c r="F4" s="70">
        <v>0.45439246049999998</v>
      </c>
      <c r="G4" s="70">
        <v>0.44580027820000001</v>
      </c>
      <c r="H4" s="69">
        <v>42</v>
      </c>
      <c r="I4" s="70">
        <v>0.56315366050000004</v>
      </c>
      <c r="J4" s="84">
        <v>0.56071292500000003</v>
      </c>
    </row>
    <row r="5" spans="1:16" s="62" customFormat="1" ht="18.899999999999999" customHeight="1" x14ac:dyDescent="0.3">
      <c r="A5" s="83" t="s">
        <v>286</v>
      </c>
      <c r="B5" s="69">
        <v>13</v>
      </c>
      <c r="C5" s="70">
        <v>0.57880676760000005</v>
      </c>
      <c r="D5" s="70">
        <v>0.5562758847</v>
      </c>
      <c r="E5" s="69">
        <v>19</v>
      </c>
      <c r="F5" s="70">
        <v>0.67519545130000003</v>
      </c>
      <c r="G5" s="70">
        <v>0.64878936139999999</v>
      </c>
      <c r="H5" s="69">
        <v>21</v>
      </c>
      <c r="I5" s="70">
        <v>0.67243035539999996</v>
      </c>
      <c r="J5" s="84">
        <v>0.65267929540000003</v>
      </c>
    </row>
    <row r="6" spans="1:16" s="62" customFormat="1" ht="18.899999999999999" customHeight="1" x14ac:dyDescent="0.3">
      <c r="A6" s="83" t="s">
        <v>287</v>
      </c>
      <c r="B6" s="69">
        <v>20</v>
      </c>
      <c r="C6" s="70">
        <v>0.57471264369999997</v>
      </c>
      <c r="D6" s="70">
        <v>0.56287450750000001</v>
      </c>
      <c r="E6" s="69">
        <v>37</v>
      </c>
      <c r="F6" s="70">
        <v>0.75541037160000002</v>
      </c>
      <c r="G6" s="70">
        <v>0.7367497476</v>
      </c>
      <c r="H6" s="69">
        <v>42</v>
      </c>
      <c r="I6" s="70">
        <v>0.74852967390000003</v>
      </c>
      <c r="J6" s="84">
        <v>0.73160249649999998</v>
      </c>
    </row>
    <row r="7" spans="1:16" s="62" customFormat="1" ht="18.899999999999999" customHeight="1" x14ac:dyDescent="0.3">
      <c r="A7" s="83" t="s">
        <v>288</v>
      </c>
      <c r="B7" s="69">
        <v>34</v>
      </c>
      <c r="C7" s="70">
        <v>0.76181940400000003</v>
      </c>
      <c r="D7" s="70">
        <v>0.75356175560000005</v>
      </c>
      <c r="E7" s="69">
        <v>37</v>
      </c>
      <c r="F7" s="70">
        <v>0.62268596430000001</v>
      </c>
      <c r="G7" s="70">
        <v>0.60907108610000005</v>
      </c>
      <c r="H7" s="69">
        <v>48</v>
      </c>
      <c r="I7" s="70">
        <v>0.70216500879999999</v>
      </c>
      <c r="J7" s="84">
        <v>0.68339353589999996</v>
      </c>
    </row>
    <row r="8" spans="1:16" s="62" customFormat="1" ht="18.899999999999999" customHeight="1" x14ac:dyDescent="0.3">
      <c r="A8" s="83" t="s">
        <v>289</v>
      </c>
      <c r="B8" s="69">
        <v>22</v>
      </c>
      <c r="C8" s="70">
        <v>0.92553639040000002</v>
      </c>
      <c r="D8" s="70">
        <v>0.92981730650000005</v>
      </c>
      <c r="E8" s="69">
        <v>26</v>
      </c>
      <c r="F8" s="70">
        <v>0.79975392190000005</v>
      </c>
      <c r="G8" s="70">
        <v>0.79423044539999998</v>
      </c>
      <c r="H8" s="69">
        <v>21</v>
      </c>
      <c r="I8" s="70">
        <v>0.55762081779999995</v>
      </c>
      <c r="J8" s="84">
        <v>0.55271655799999997</v>
      </c>
    </row>
    <row r="9" spans="1:16" s="62" customFormat="1" ht="18.899999999999999" customHeight="1" x14ac:dyDescent="0.3">
      <c r="A9" s="83" t="s">
        <v>290</v>
      </c>
      <c r="B9" s="69">
        <v>63</v>
      </c>
      <c r="C9" s="70">
        <v>1.0916652227000001</v>
      </c>
      <c r="D9" s="70">
        <v>1.0907238957000001</v>
      </c>
      <c r="E9" s="69">
        <v>47</v>
      </c>
      <c r="F9" s="70">
        <v>0.60613876710000003</v>
      </c>
      <c r="G9" s="70">
        <v>0.60227047869999994</v>
      </c>
      <c r="H9" s="69">
        <v>62</v>
      </c>
      <c r="I9" s="70">
        <v>0.65366367950000004</v>
      </c>
      <c r="J9" s="84">
        <v>0.66065652460000002</v>
      </c>
    </row>
    <row r="10" spans="1:16" s="62" customFormat="1" ht="18.899999999999999" customHeight="1" x14ac:dyDescent="0.3">
      <c r="A10" s="83" t="s">
        <v>291</v>
      </c>
      <c r="B10" s="69">
        <v>38</v>
      </c>
      <c r="C10" s="70">
        <v>1.043956044</v>
      </c>
      <c r="D10" s="70">
        <v>1.0402867313999999</v>
      </c>
      <c r="E10" s="69">
        <v>36</v>
      </c>
      <c r="F10" s="70">
        <v>0.82968425899999998</v>
      </c>
      <c r="G10" s="70">
        <v>0.82464935819999996</v>
      </c>
      <c r="H10" s="69">
        <v>38</v>
      </c>
      <c r="I10" s="70">
        <v>0.78415187779999995</v>
      </c>
      <c r="J10" s="84">
        <v>0.79106763229999999</v>
      </c>
    </row>
    <row r="11" spans="1:16" s="62" customFormat="1" ht="18.899999999999999" customHeight="1" x14ac:dyDescent="0.3">
      <c r="A11" s="83" t="s">
        <v>292</v>
      </c>
      <c r="B11" s="69">
        <v>56</v>
      </c>
      <c r="C11" s="70">
        <v>0.79353833070000002</v>
      </c>
      <c r="D11" s="70">
        <v>0.79340917580000003</v>
      </c>
      <c r="E11" s="69">
        <v>70</v>
      </c>
      <c r="F11" s="70">
        <v>0.79491255959999996</v>
      </c>
      <c r="G11" s="70">
        <v>0.78989187959999996</v>
      </c>
      <c r="H11" s="69">
        <v>70</v>
      </c>
      <c r="I11" s="70">
        <v>0.68319344130000004</v>
      </c>
      <c r="J11" s="84">
        <v>0.6815412676</v>
      </c>
    </row>
    <row r="12" spans="1:16" s="62" customFormat="1" ht="18.899999999999999" customHeight="1" x14ac:dyDescent="0.3">
      <c r="A12" s="83" t="s">
        <v>293</v>
      </c>
      <c r="B12" s="69">
        <v>29</v>
      </c>
      <c r="C12" s="70">
        <v>1.0254596888</v>
      </c>
      <c r="D12" s="70">
        <v>1.0599138435</v>
      </c>
      <c r="E12" s="69">
        <v>26</v>
      </c>
      <c r="F12" s="70">
        <v>0.68928950160000002</v>
      </c>
      <c r="G12" s="70">
        <v>0.70021114240000004</v>
      </c>
      <c r="H12" s="69">
        <v>32</v>
      </c>
      <c r="I12" s="70">
        <v>0.68332265640000001</v>
      </c>
      <c r="J12" s="84">
        <v>0.69665059200000001</v>
      </c>
    </row>
    <row r="13" spans="1:16" s="62" customFormat="1" ht="18.899999999999999" customHeight="1" x14ac:dyDescent="0.3">
      <c r="A13" s="83" t="s">
        <v>294</v>
      </c>
      <c r="B13" s="69">
        <v>38</v>
      </c>
      <c r="C13" s="70">
        <v>0.83132793699999996</v>
      </c>
      <c r="D13" s="70">
        <v>0.81705896060000005</v>
      </c>
      <c r="E13" s="69">
        <v>47</v>
      </c>
      <c r="F13" s="70">
        <v>0.81385281389999997</v>
      </c>
      <c r="G13" s="70">
        <v>0.79627787539999995</v>
      </c>
      <c r="H13" s="69">
        <v>56</v>
      </c>
      <c r="I13" s="70">
        <v>0.86260012320000001</v>
      </c>
      <c r="J13" s="84">
        <v>0.84432520700000002</v>
      </c>
    </row>
    <row r="14" spans="1:16" s="62" customFormat="1" ht="18.899999999999999" customHeight="1" x14ac:dyDescent="0.3">
      <c r="A14" s="83" t="s">
        <v>295</v>
      </c>
      <c r="B14" s="69">
        <v>86</v>
      </c>
      <c r="C14" s="70">
        <v>1.4490311709999999</v>
      </c>
      <c r="D14" s="70">
        <v>1.5255175558</v>
      </c>
      <c r="E14" s="69">
        <v>115</v>
      </c>
      <c r="F14" s="70">
        <v>1.5875207067999999</v>
      </c>
      <c r="G14" s="70">
        <v>1.6505384189000001</v>
      </c>
      <c r="H14" s="69">
        <v>115</v>
      </c>
      <c r="I14" s="70">
        <v>1.3958004611999999</v>
      </c>
      <c r="J14" s="84">
        <v>1.4472981308999999</v>
      </c>
    </row>
    <row r="15" spans="1:16" s="62" customFormat="1" ht="18.899999999999999" customHeight="1" x14ac:dyDescent="0.3">
      <c r="A15" s="83" t="s">
        <v>296</v>
      </c>
      <c r="B15" s="69">
        <v>65</v>
      </c>
      <c r="C15" s="70">
        <v>1.6989022478</v>
      </c>
      <c r="D15" s="70">
        <v>1.7882774590999999</v>
      </c>
      <c r="E15" s="69">
        <v>82</v>
      </c>
      <c r="F15" s="70">
        <v>1.6078431372999999</v>
      </c>
      <c r="G15" s="70">
        <v>1.6912357385000001</v>
      </c>
      <c r="H15" s="69">
        <v>84</v>
      </c>
      <c r="I15" s="70">
        <v>1.4210793436</v>
      </c>
      <c r="J15" s="84">
        <v>1.4819314130000001</v>
      </c>
    </row>
    <row r="16" spans="1:16" s="62" customFormat="1" ht="18.899999999999999" customHeight="1" x14ac:dyDescent="0.3">
      <c r="A16" s="83" t="s">
        <v>297</v>
      </c>
      <c r="B16" s="69">
        <v>495</v>
      </c>
      <c r="C16" s="70">
        <v>0.9732790657</v>
      </c>
      <c r="D16" s="70">
        <v>0.89261001610000001</v>
      </c>
      <c r="E16" s="69">
        <v>583</v>
      </c>
      <c r="F16" s="70">
        <v>0.87900490009999999</v>
      </c>
      <c r="G16" s="70">
        <v>0.79416525120000003</v>
      </c>
      <c r="H16" s="69">
        <v>634</v>
      </c>
      <c r="I16" s="70">
        <v>0.82340870420000001</v>
      </c>
      <c r="J16" s="84">
        <v>0.7729002385</v>
      </c>
    </row>
    <row r="17" spans="1:10" s="62" customFormat="1" ht="18.899999999999999" customHeight="1" x14ac:dyDescent="0.3">
      <c r="A17" s="83" t="s">
        <v>298</v>
      </c>
      <c r="B17" s="69">
        <v>0</v>
      </c>
      <c r="C17" s="70">
        <v>0</v>
      </c>
      <c r="D17" s="70">
        <v>0</v>
      </c>
      <c r="E17" s="69" t="s">
        <v>439</v>
      </c>
      <c r="F17" s="70" t="s">
        <v>439</v>
      </c>
      <c r="G17" s="70" t="s">
        <v>439</v>
      </c>
      <c r="H17" s="69">
        <v>0</v>
      </c>
      <c r="I17" s="70">
        <v>0</v>
      </c>
      <c r="J17" s="84">
        <v>0</v>
      </c>
    </row>
    <row r="18" spans="1:10" s="62" customFormat="1" ht="18.899999999999999" customHeight="1" x14ac:dyDescent="0.3">
      <c r="A18" s="85" t="s">
        <v>169</v>
      </c>
      <c r="B18" s="86">
        <v>487</v>
      </c>
      <c r="C18" s="87">
        <v>0.96552271059999994</v>
      </c>
      <c r="D18" s="87">
        <v>0.97010793360000003</v>
      </c>
      <c r="E18" s="86">
        <v>570</v>
      </c>
      <c r="F18" s="87">
        <v>0.86692015209999995</v>
      </c>
      <c r="G18" s="87">
        <v>0.86455287469999997</v>
      </c>
      <c r="H18" s="86">
        <v>631</v>
      </c>
      <c r="I18" s="87">
        <v>0.82156109629999996</v>
      </c>
      <c r="J18" s="88">
        <v>0.82261813969999997</v>
      </c>
    </row>
    <row r="19" spans="1:10" s="62" customFormat="1" ht="18.899999999999999" customHeight="1" x14ac:dyDescent="0.3">
      <c r="A19" s="89" t="s">
        <v>29</v>
      </c>
      <c r="B19" s="90">
        <v>1101</v>
      </c>
      <c r="C19" s="91">
        <v>1.1901802025999999</v>
      </c>
      <c r="D19" s="91">
        <v>1.1987022261</v>
      </c>
      <c r="E19" s="90">
        <v>1241</v>
      </c>
      <c r="F19" s="91">
        <v>1.0246290777</v>
      </c>
      <c r="G19" s="91">
        <v>1.022865425</v>
      </c>
      <c r="H19" s="90">
        <v>1424</v>
      </c>
      <c r="I19" s="91">
        <v>1.0240552299000001</v>
      </c>
      <c r="J19" s="92">
        <v>1.0240552299000001</v>
      </c>
    </row>
    <row r="20" spans="1:10" ht="18.899999999999999" customHeight="1" x14ac:dyDescent="0.25">
      <c r="A20" s="77" t="s">
        <v>418</v>
      </c>
    </row>
    <row r="22" spans="1:10" ht="15.6" x14ac:dyDescent="0.3">
      <c r="A22" s="121" t="s">
        <v>465</v>
      </c>
      <c r="B22" s="80"/>
      <c r="C22" s="80"/>
      <c r="D22" s="80"/>
      <c r="E22" s="80"/>
      <c r="F22" s="80"/>
      <c r="G22" s="80"/>
      <c r="H22" s="80"/>
      <c r="I22" s="80"/>
      <c r="J22"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463</v>
      </c>
      <c r="B1" s="61"/>
      <c r="C1" s="61"/>
      <c r="D1" s="61"/>
      <c r="E1" s="61"/>
      <c r="F1" s="61"/>
      <c r="G1" s="61"/>
      <c r="H1" s="61"/>
      <c r="I1" s="61"/>
      <c r="J1" s="61"/>
      <c r="K1" s="61"/>
      <c r="L1" s="61"/>
    </row>
    <row r="2" spans="1:16" s="62" customFormat="1" ht="18.899999999999999" customHeight="1" x14ac:dyDescent="0.3">
      <c r="A2" s="1" t="s">
        <v>457</v>
      </c>
      <c r="B2" s="63"/>
      <c r="C2" s="63"/>
      <c r="D2" s="63"/>
      <c r="E2" s="63"/>
      <c r="F2" s="63"/>
      <c r="G2" s="63"/>
      <c r="H2" s="63"/>
      <c r="I2" s="63"/>
      <c r="J2" s="63"/>
      <c r="K2" s="61"/>
      <c r="L2" s="61"/>
    </row>
    <row r="3" spans="1:16" s="66" customFormat="1" ht="54" customHeight="1" x14ac:dyDescent="0.3">
      <c r="A3" s="103" t="s">
        <v>461</v>
      </c>
      <c r="B3" s="64" t="s">
        <v>428</v>
      </c>
      <c r="C3" s="64" t="s">
        <v>431</v>
      </c>
      <c r="D3" s="64" t="s">
        <v>432</v>
      </c>
      <c r="E3" s="64" t="s">
        <v>429</v>
      </c>
      <c r="F3" s="64" t="s">
        <v>433</v>
      </c>
      <c r="G3" s="64" t="s">
        <v>434</v>
      </c>
      <c r="H3" s="64" t="s">
        <v>430</v>
      </c>
      <c r="I3" s="64" t="s">
        <v>467</v>
      </c>
      <c r="J3" s="64" t="s">
        <v>435</v>
      </c>
      <c r="O3" s="67"/>
      <c r="P3" s="67"/>
    </row>
    <row r="4" spans="1:16" s="62" customFormat="1" ht="18.899999999999999" customHeight="1" x14ac:dyDescent="0.3">
      <c r="A4" s="83" t="s">
        <v>299</v>
      </c>
      <c r="B4" s="69">
        <v>17</v>
      </c>
      <c r="C4" s="70">
        <v>0.75187969919999997</v>
      </c>
      <c r="D4" s="70">
        <v>0.74555579199999999</v>
      </c>
      <c r="E4" s="69">
        <v>20</v>
      </c>
      <c r="F4" s="70">
        <v>0.57405281289999999</v>
      </c>
      <c r="G4" s="70">
        <v>0.57124463130000003</v>
      </c>
      <c r="H4" s="69">
        <v>25</v>
      </c>
      <c r="I4" s="70">
        <v>0.53556126820000005</v>
      </c>
      <c r="J4" s="84">
        <v>0.53930451290000003</v>
      </c>
    </row>
    <row r="5" spans="1:16" s="62" customFormat="1" ht="18.899999999999999" customHeight="1" x14ac:dyDescent="0.3">
      <c r="A5" s="83" t="s">
        <v>300</v>
      </c>
      <c r="B5" s="69">
        <v>6</v>
      </c>
      <c r="C5" s="70">
        <v>0.31965903039999999</v>
      </c>
      <c r="D5" s="70">
        <v>0.3118301255</v>
      </c>
      <c r="E5" s="69">
        <v>7</v>
      </c>
      <c r="F5" s="70">
        <v>0.28478437750000002</v>
      </c>
      <c r="G5" s="70">
        <v>0.27404836789999998</v>
      </c>
      <c r="H5" s="69">
        <v>17</v>
      </c>
      <c r="I5" s="70">
        <v>0.60931899639999998</v>
      </c>
      <c r="J5" s="84">
        <v>0.58941923659999995</v>
      </c>
    </row>
    <row r="6" spans="1:16" s="62" customFormat="1" ht="18.899999999999999" customHeight="1" x14ac:dyDescent="0.3">
      <c r="A6" s="83" t="s">
        <v>286</v>
      </c>
      <c r="B6" s="69">
        <v>13</v>
      </c>
      <c r="C6" s="70">
        <v>0.57880676760000005</v>
      </c>
      <c r="D6" s="70">
        <v>0.55621416850000005</v>
      </c>
      <c r="E6" s="69">
        <v>19</v>
      </c>
      <c r="F6" s="70">
        <v>0.67519545130000003</v>
      </c>
      <c r="G6" s="70">
        <v>0.64663150329999997</v>
      </c>
      <c r="H6" s="69">
        <v>21</v>
      </c>
      <c r="I6" s="70">
        <v>0.67243035539999996</v>
      </c>
      <c r="J6" s="84">
        <v>0.64893526909999999</v>
      </c>
    </row>
    <row r="7" spans="1:16" s="62" customFormat="1" ht="18.899999999999999" customHeight="1" x14ac:dyDescent="0.3">
      <c r="A7" s="83" t="s">
        <v>301</v>
      </c>
      <c r="B7" s="69">
        <v>7</v>
      </c>
      <c r="C7" s="70">
        <v>0.30541012220000002</v>
      </c>
      <c r="D7" s="70">
        <v>0.2934949308</v>
      </c>
      <c r="E7" s="69">
        <v>21</v>
      </c>
      <c r="F7" s="70">
        <v>0.6151142355</v>
      </c>
      <c r="G7" s="70">
        <v>0.59155232270000002</v>
      </c>
      <c r="H7" s="69">
        <v>22</v>
      </c>
      <c r="I7" s="70">
        <v>0.53816046969999998</v>
      </c>
      <c r="J7" s="84">
        <v>0.51956749520000001</v>
      </c>
    </row>
    <row r="8" spans="1:16" s="62" customFormat="1" ht="18.899999999999999" customHeight="1" x14ac:dyDescent="0.3">
      <c r="A8" s="83" t="s">
        <v>302</v>
      </c>
      <c r="B8" s="69">
        <v>13</v>
      </c>
      <c r="C8" s="70">
        <v>1.0942760943000001</v>
      </c>
      <c r="D8" s="70">
        <v>1.1053562964999999</v>
      </c>
      <c r="E8" s="69">
        <v>16</v>
      </c>
      <c r="F8" s="70">
        <v>1.0781671158999999</v>
      </c>
      <c r="G8" s="70">
        <v>1.0823316421</v>
      </c>
      <c r="H8" s="69">
        <v>20</v>
      </c>
      <c r="I8" s="70">
        <v>1.3131976362</v>
      </c>
      <c r="J8" s="84">
        <v>1.3110075429000001</v>
      </c>
    </row>
    <row r="9" spans="1:16" s="62" customFormat="1" ht="18.899999999999999" customHeight="1" x14ac:dyDescent="0.3">
      <c r="A9" s="83" t="s">
        <v>303</v>
      </c>
      <c r="B9" s="69">
        <v>12</v>
      </c>
      <c r="C9" s="70">
        <v>0.51085568329999997</v>
      </c>
      <c r="D9" s="70">
        <v>0.49591052990000001</v>
      </c>
      <c r="E9" s="69">
        <v>20</v>
      </c>
      <c r="F9" s="70">
        <v>0.59382422800000001</v>
      </c>
      <c r="G9" s="70">
        <v>0.56933715780000005</v>
      </c>
      <c r="H9" s="69">
        <v>23</v>
      </c>
      <c r="I9" s="70">
        <v>0.57199701570000006</v>
      </c>
      <c r="J9" s="84">
        <v>0.54594373169999999</v>
      </c>
    </row>
    <row r="10" spans="1:16" s="62" customFormat="1" ht="18.899999999999999" customHeight="1" x14ac:dyDescent="0.3">
      <c r="A10" s="83" t="s">
        <v>304</v>
      </c>
      <c r="B10" s="69">
        <v>22</v>
      </c>
      <c r="C10" s="70">
        <v>1.0406811731000001</v>
      </c>
      <c r="D10" s="70">
        <v>1.0487427567000001</v>
      </c>
      <c r="E10" s="69">
        <v>17</v>
      </c>
      <c r="F10" s="70">
        <v>0.66045066050000001</v>
      </c>
      <c r="G10" s="70">
        <v>0.66409625900000002</v>
      </c>
      <c r="H10" s="69">
        <v>25</v>
      </c>
      <c r="I10" s="70">
        <v>0.88809946709999998</v>
      </c>
      <c r="J10" s="84">
        <v>0.89059129449999996</v>
      </c>
    </row>
    <row r="11" spans="1:16" s="62" customFormat="1" ht="18.899999999999999" customHeight="1" x14ac:dyDescent="0.3">
      <c r="A11" s="83" t="s">
        <v>289</v>
      </c>
      <c r="B11" s="69">
        <v>22</v>
      </c>
      <c r="C11" s="70">
        <v>0.92553639040000002</v>
      </c>
      <c r="D11" s="70">
        <v>0.93314358100000006</v>
      </c>
      <c r="E11" s="69">
        <v>26</v>
      </c>
      <c r="F11" s="70">
        <v>0.79975392190000005</v>
      </c>
      <c r="G11" s="70">
        <v>0.79392859640000002</v>
      </c>
      <c r="H11" s="69">
        <v>21</v>
      </c>
      <c r="I11" s="70">
        <v>0.55762081779999995</v>
      </c>
      <c r="J11" s="84">
        <v>0.55429105889999997</v>
      </c>
    </row>
    <row r="12" spans="1:16" s="62" customFormat="1" ht="18.899999999999999" customHeight="1" x14ac:dyDescent="0.3">
      <c r="A12" s="83" t="s">
        <v>305</v>
      </c>
      <c r="B12" s="69">
        <v>19</v>
      </c>
      <c r="C12" s="70">
        <v>0.87396504139999998</v>
      </c>
      <c r="D12" s="70">
        <v>0.87863926660000002</v>
      </c>
      <c r="E12" s="69">
        <v>10</v>
      </c>
      <c r="F12" s="70">
        <v>0.33112582779999999</v>
      </c>
      <c r="G12" s="70">
        <v>0.32754392319999998</v>
      </c>
      <c r="H12" s="69">
        <v>10</v>
      </c>
      <c r="I12" s="70">
        <v>0.26546323329999999</v>
      </c>
      <c r="J12" s="84">
        <v>0.27069930199999997</v>
      </c>
    </row>
    <row r="13" spans="1:16" s="62" customFormat="1" ht="18.899999999999999" customHeight="1" x14ac:dyDescent="0.3">
      <c r="A13" s="83" t="s">
        <v>306</v>
      </c>
      <c r="B13" s="69" t="s">
        <v>439</v>
      </c>
      <c r="C13" s="70" t="s">
        <v>439</v>
      </c>
      <c r="D13" s="70" t="s">
        <v>439</v>
      </c>
      <c r="E13" s="69" t="s">
        <v>439</v>
      </c>
      <c r="F13" s="70" t="s">
        <v>439</v>
      </c>
      <c r="G13" s="70" t="s">
        <v>439</v>
      </c>
      <c r="H13" s="69" t="s">
        <v>439</v>
      </c>
      <c r="I13" s="70" t="s">
        <v>439</v>
      </c>
      <c r="J13" s="84" t="s">
        <v>439</v>
      </c>
    </row>
    <row r="14" spans="1:16" s="62" customFormat="1" ht="18.899999999999999" customHeight="1" x14ac:dyDescent="0.3">
      <c r="A14" s="83" t="s">
        <v>307</v>
      </c>
      <c r="B14" s="69">
        <v>43</v>
      </c>
      <c r="C14" s="70">
        <v>1.3222632226</v>
      </c>
      <c r="D14" s="70">
        <v>1.3207281511</v>
      </c>
      <c r="E14" s="69">
        <v>34</v>
      </c>
      <c r="F14" s="70">
        <v>0.79328044799999997</v>
      </c>
      <c r="G14" s="70">
        <v>0.7977068947</v>
      </c>
      <c r="H14" s="69">
        <v>48</v>
      </c>
      <c r="I14" s="70">
        <v>0.91848450059999998</v>
      </c>
      <c r="J14" s="84">
        <v>0.92934362309999996</v>
      </c>
    </row>
    <row r="15" spans="1:16" s="62" customFormat="1" ht="18.899999999999999" customHeight="1" x14ac:dyDescent="0.3">
      <c r="A15" s="83" t="s">
        <v>308</v>
      </c>
      <c r="B15" s="69">
        <v>18</v>
      </c>
      <c r="C15" s="70">
        <v>0.80826223620000004</v>
      </c>
      <c r="D15" s="70">
        <v>0.79621165179999998</v>
      </c>
      <c r="E15" s="69">
        <v>24</v>
      </c>
      <c r="F15" s="70">
        <v>0.89485458610000002</v>
      </c>
      <c r="G15" s="70">
        <v>0.87471417019999997</v>
      </c>
      <c r="H15" s="69">
        <v>23</v>
      </c>
      <c r="I15" s="70">
        <v>0.74869791669999997</v>
      </c>
      <c r="J15" s="84">
        <v>0.74497524370000001</v>
      </c>
    </row>
    <row r="16" spans="1:16" s="62" customFormat="1" ht="18.899999999999999" customHeight="1" x14ac:dyDescent="0.3">
      <c r="A16" s="83" t="s">
        <v>309</v>
      </c>
      <c r="B16" s="69">
        <v>20</v>
      </c>
      <c r="C16" s="70">
        <v>1.415428167</v>
      </c>
      <c r="D16" s="70">
        <v>1.4117349450000001</v>
      </c>
      <c r="E16" s="69">
        <v>12</v>
      </c>
      <c r="F16" s="70">
        <v>0.72420036210000005</v>
      </c>
      <c r="G16" s="70">
        <v>0.73469863229999999</v>
      </c>
      <c r="H16" s="69">
        <v>15</v>
      </c>
      <c r="I16" s="70">
        <v>0.84554678689999996</v>
      </c>
      <c r="J16" s="84">
        <v>0.86209652260000003</v>
      </c>
    </row>
    <row r="17" spans="1:12" s="62" customFormat="1" ht="18.899999999999999" customHeight="1" x14ac:dyDescent="0.3">
      <c r="A17" s="83" t="s">
        <v>310</v>
      </c>
      <c r="B17" s="69" t="s">
        <v>439</v>
      </c>
      <c r="C17" s="70" t="s">
        <v>439</v>
      </c>
      <c r="D17" s="70" t="s">
        <v>439</v>
      </c>
      <c r="E17" s="69" t="s">
        <v>439</v>
      </c>
      <c r="F17" s="70" t="s">
        <v>439</v>
      </c>
      <c r="G17" s="70" t="s">
        <v>439</v>
      </c>
      <c r="H17" s="69" t="s">
        <v>439</v>
      </c>
      <c r="I17" s="70" t="s">
        <v>439</v>
      </c>
      <c r="J17" s="84" t="s">
        <v>439</v>
      </c>
    </row>
    <row r="18" spans="1:12" s="62" customFormat="1" ht="18.899999999999999" customHeight="1" x14ac:dyDescent="0.3">
      <c r="A18" s="83" t="s">
        <v>311</v>
      </c>
      <c r="B18" s="69">
        <v>18</v>
      </c>
      <c r="C18" s="70">
        <v>0.90045022509999995</v>
      </c>
      <c r="D18" s="70">
        <v>0.90650145689999995</v>
      </c>
      <c r="E18" s="69">
        <v>17</v>
      </c>
      <c r="F18" s="70">
        <v>0.63197026020000002</v>
      </c>
      <c r="G18" s="70">
        <v>0.62722041610000001</v>
      </c>
      <c r="H18" s="69">
        <v>18</v>
      </c>
      <c r="I18" s="70">
        <v>0.53587377199999997</v>
      </c>
      <c r="J18" s="84">
        <v>0.53780040220000003</v>
      </c>
    </row>
    <row r="19" spans="1:12" s="62" customFormat="1" ht="18.899999999999999" customHeight="1" x14ac:dyDescent="0.3">
      <c r="A19" s="83" t="s">
        <v>312</v>
      </c>
      <c r="B19" s="69">
        <v>25</v>
      </c>
      <c r="C19" s="70">
        <v>0.77232004939999999</v>
      </c>
      <c r="D19" s="70">
        <v>0.76242672460000005</v>
      </c>
      <c r="E19" s="69">
        <v>38</v>
      </c>
      <c r="F19" s="70">
        <v>0.98984110449999996</v>
      </c>
      <c r="G19" s="70">
        <v>0.97741209380000005</v>
      </c>
      <c r="H19" s="69">
        <v>30</v>
      </c>
      <c r="I19" s="70">
        <v>0.69686411150000005</v>
      </c>
      <c r="J19" s="84">
        <v>0.68874371860000005</v>
      </c>
    </row>
    <row r="20" spans="1:12" s="62" customFormat="1" ht="18.899999999999999" customHeight="1" x14ac:dyDescent="0.3">
      <c r="A20" s="83" t="s">
        <v>313</v>
      </c>
      <c r="B20" s="69">
        <v>11</v>
      </c>
      <c r="C20" s="70">
        <v>0.81723625560000002</v>
      </c>
      <c r="D20" s="70">
        <v>0.85778917929999998</v>
      </c>
      <c r="E20" s="69">
        <v>11</v>
      </c>
      <c r="F20" s="70">
        <v>0.6455399061</v>
      </c>
      <c r="G20" s="70">
        <v>0.67125045000000005</v>
      </c>
      <c r="H20" s="69">
        <v>18</v>
      </c>
      <c r="I20" s="70">
        <v>0.93071354709999998</v>
      </c>
      <c r="J20" s="84">
        <v>0.96999958040000001</v>
      </c>
    </row>
    <row r="21" spans="1:12" s="62" customFormat="1" ht="18.899999999999999" customHeight="1" x14ac:dyDescent="0.3">
      <c r="A21" s="83" t="s">
        <v>314</v>
      </c>
      <c r="B21" s="69">
        <v>7</v>
      </c>
      <c r="C21" s="70">
        <v>0.47716428080000001</v>
      </c>
      <c r="D21" s="70">
        <v>0.48842153770000002</v>
      </c>
      <c r="E21" s="69">
        <v>7</v>
      </c>
      <c r="F21" s="70">
        <v>0.34773969199999999</v>
      </c>
      <c r="G21" s="70">
        <v>0.34580318580000002</v>
      </c>
      <c r="H21" s="69">
        <v>11</v>
      </c>
      <c r="I21" s="70">
        <v>0.43478260870000002</v>
      </c>
      <c r="J21" s="84">
        <v>0.43621592040000001</v>
      </c>
    </row>
    <row r="22" spans="1:12" s="62" customFormat="1" ht="18.899999999999999" customHeight="1" x14ac:dyDescent="0.3">
      <c r="A22" s="83" t="s">
        <v>315</v>
      </c>
      <c r="B22" s="69">
        <v>22</v>
      </c>
      <c r="C22" s="70">
        <v>1.6164584864</v>
      </c>
      <c r="D22" s="70">
        <v>1.7124585968999999</v>
      </c>
      <c r="E22" s="69">
        <v>19</v>
      </c>
      <c r="F22" s="70">
        <v>1.0801591814</v>
      </c>
      <c r="G22" s="70">
        <v>1.1450223321999999</v>
      </c>
      <c r="H22" s="69">
        <v>21</v>
      </c>
      <c r="I22" s="70">
        <v>0.97538318629999998</v>
      </c>
      <c r="J22" s="84">
        <v>1.0345782482000001</v>
      </c>
    </row>
    <row r="23" spans="1:12" s="62" customFormat="1" ht="18.899999999999999" customHeight="1" x14ac:dyDescent="0.3">
      <c r="A23" s="83" t="s">
        <v>316</v>
      </c>
      <c r="B23" s="69">
        <v>24</v>
      </c>
      <c r="C23" s="70">
        <v>0.93676814990000001</v>
      </c>
      <c r="D23" s="70">
        <v>0.91209299470000005</v>
      </c>
      <c r="E23" s="69">
        <v>23</v>
      </c>
      <c r="F23" s="70">
        <v>0.70015220700000003</v>
      </c>
      <c r="G23" s="70">
        <v>0.67481076689999997</v>
      </c>
      <c r="H23" s="69">
        <v>28</v>
      </c>
      <c r="I23" s="70">
        <v>0.77626836710000002</v>
      </c>
      <c r="J23" s="84">
        <v>0.75131160919999995</v>
      </c>
    </row>
    <row r="24" spans="1:12" s="62" customFormat="1" ht="18.899999999999999" customHeight="1" x14ac:dyDescent="0.3">
      <c r="A24" s="83" t="s">
        <v>317</v>
      </c>
      <c r="B24" s="69">
        <v>14</v>
      </c>
      <c r="C24" s="70">
        <v>0.69686411150000005</v>
      </c>
      <c r="D24" s="70">
        <v>0.68710156209999995</v>
      </c>
      <c r="E24" s="69">
        <v>24</v>
      </c>
      <c r="F24" s="70">
        <v>0.96385542170000005</v>
      </c>
      <c r="G24" s="70">
        <v>0.94820266040000001</v>
      </c>
      <c r="H24" s="69">
        <v>28</v>
      </c>
      <c r="I24" s="70">
        <v>0.97053726169999999</v>
      </c>
      <c r="J24" s="84">
        <v>0.9573196558</v>
      </c>
    </row>
    <row r="25" spans="1:12" s="62" customFormat="1" ht="18.899999999999999" customHeight="1" x14ac:dyDescent="0.3">
      <c r="A25" s="83" t="s">
        <v>298</v>
      </c>
      <c r="B25" s="69">
        <v>0</v>
      </c>
      <c r="C25" s="70">
        <v>0</v>
      </c>
      <c r="D25" s="70">
        <v>0</v>
      </c>
      <c r="E25" s="69" t="s">
        <v>439</v>
      </c>
      <c r="F25" s="70" t="s">
        <v>439</v>
      </c>
      <c r="G25" s="70" t="s">
        <v>439</v>
      </c>
      <c r="H25" s="69">
        <v>0</v>
      </c>
      <c r="I25" s="70">
        <v>0</v>
      </c>
      <c r="J25" s="84">
        <v>0</v>
      </c>
    </row>
    <row r="26" spans="1:12" s="62" customFormat="1" ht="18.899999999999999" customHeight="1" x14ac:dyDescent="0.3">
      <c r="A26" s="83" t="s">
        <v>318</v>
      </c>
      <c r="B26" s="69">
        <v>33</v>
      </c>
      <c r="C26" s="70">
        <v>1.1702127659999999</v>
      </c>
      <c r="D26" s="70">
        <v>1.2355955308</v>
      </c>
      <c r="E26" s="69">
        <v>28</v>
      </c>
      <c r="F26" s="70">
        <v>0.7891770011</v>
      </c>
      <c r="G26" s="70">
        <v>0.82458040129999999</v>
      </c>
      <c r="H26" s="69">
        <v>44</v>
      </c>
      <c r="I26" s="70">
        <v>1.0708201508999999</v>
      </c>
      <c r="J26" s="84">
        <v>1.1163089347999999</v>
      </c>
    </row>
    <row r="27" spans="1:12" s="62" customFormat="1" ht="18.899999999999999" customHeight="1" x14ac:dyDescent="0.3">
      <c r="A27" s="83" t="s">
        <v>319</v>
      </c>
      <c r="B27" s="69">
        <v>53</v>
      </c>
      <c r="C27" s="70">
        <v>1.7014446228</v>
      </c>
      <c r="D27" s="70">
        <v>1.7859831292999999</v>
      </c>
      <c r="E27" s="69">
        <v>87</v>
      </c>
      <c r="F27" s="70">
        <v>2.3538961038999999</v>
      </c>
      <c r="G27" s="70">
        <v>2.4596255798</v>
      </c>
      <c r="H27" s="69">
        <v>71</v>
      </c>
      <c r="I27" s="70">
        <v>1.7191283292999999</v>
      </c>
      <c r="J27" s="84">
        <v>1.7829474767</v>
      </c>
    </row>
    <row r="28" spans="1:12" s="62" customFormat="1" ht="18.899999999999999" customHeight="1" x14ac:dyDescent="0.3">
      <c r="A28" s="83" t="s">
        <v>320</v>
      </c>
      <c r="B28" s="69">
        <v>32</v>
      </c>
      <c r="C28" s="70">
        <v>1.3919095259000001</v>
      </c>
      <c r="D28" s="70">
        <v>1.4368387293</v>
      </c>
      <c r="E28" s="69">
        <v>38</v>
      </c>
      <c r="F28" s="70">
        <v>1.2117346939</v>
      </c>
      <c r="G28" s="70">
        <v>1.2584150023</v>
      </c>
      <c r="H28" s="69">
        <v>36</v>
      </c>
      <c r="I28" s="70">
        <v>0.97376251010000003</v>
      </c>
      <c r="J28" s="84">
        <v>1.0051596447</v>
      </c>
    </row>
    <row r="29" spans="1:12" s="62" customFormat="1" ht="18.899999999999999" customHeight="1" x14ac:dyDescent="0.3">
      <c r="A29" s="83" t="s">
        <v>321</v>
      </c>
      <c r="B29" s="69">
        <v>33</v>
      </c>
      <c r="C29" s="70">
        <v>2.1611001965000001</v>
      </c>
      <c r="D29" s="70">
        <v>2.3352221401</v>
      </c>
      <c r="E29" s="69">
        <v>44</v>
      </c>
      <c r="F29" s="70">
        <v>2.2403258656</v>
      </c>
      <c r="G29" s="70">
        <v>2.4189764924000001</v>
      </c>
      <c r="H29" s="69">
        <v>48</v>
      </c>
      <c r="I29" s="70">
        <v>2.1680216801999999</v>
      </c>
      <c r="J29" s="84">
        <v>2.3336135509</v>
      </c>
    </row>
    <row r="30" spans="1:12" ht="18.899999999999999" customHeight="1" x14ac:dyDescent="0.25">
      <c r="A30" s="85" t="s">
        <v>169</v>
      </c>
      <c r="B30" s="86">
        <v>487</v>
      </c>
      <c r="C30" s="87">
        <v>0.96552271059999994</v>
      </c>
      <c r="D30" s="87">
        <v>0.97010793360000003</v>
      </c>
      <c r="E30" s="86">
        <v>570</v>
      </c>
      <c r="F30" s="87">
        <v>0.86692015209999995</v>
      </c>
      <c r="G30" s="87">
        <v>0.86455287469999997</v>
      </c>
      <c r="H30" s="86">
        <v>631</v>
      </c>
      <c r="I30" s="87">
        <v>0.82156109629999996</v>
      </c>
      <c r="J30" s="88">
        <v>0.82261813969999997</v>
      </c>
    </row>
    <row r="31" spans="1:12" ht="18.899999999999999" customHeight="1" x14ac:dyDescent="0.25">
      <c r="A31" s="89" t="s">
        <v>29</v>
      </c>
      <c r="B31" s="90">
        <v>1101</v>
      </c>
      <c r="C31" s="91">
        <v>1.1901802025999999</v>
      </c>
      <c r="D31" s="91">
        <v>1.1987022261</v>
      </c>
      <c r="E31" s="90">
        <v>1241</v>
      </c>
      <c r="F31" s="91">
        <v>1.0246290777</v>
      </c>
      <c r="G31" s="91">
        <v>1.022865425</v>
      </c>
      <c r="H31" s="90">
        <v>1424</v>
      </c>
      <c r="I31" s="91">
        <v>1.0240552299000001</v>
      </c>
      <c r="J31" s="92">
        <v>1.0240552299000001</v>
      </c>
      <c r="K31" s="93"/>
      <c r="L31" s="93"/>
    </row>
    <row r="32" spans="1:12" ht="18.899999999999999" customHeight="1" x14ac:dyDescent="0.25">
      <c r="A32" s="77" t="s">
        <v>418</v>
      </c>
    </row>
    <row r="33" spans="1:16" s="66" customFormat="1" ht="18.899999999999999" customHeight="1" x14ac:dyDescent="0.3">
      <c r="A33" s="62"/>
      <c r="B33" s="78"/>
      <c r="C33" s="79"/>
      <c r="D33" s="79"/>
      <c r="E33" s="79"/>
      <c r="F33" s="79"/>
      <c r="G33" s="79"/>
      <c r="H33" s="78"/>
      <c r="I33" s="79"/>
      <c r="J33" s="79"/>
      <c r="O33" s="60"/>
      <c r="P33" s="60"/>
    </row>
    <row r="34" spans="1:16" ht="15.6" x14ac:dyDescent="0.3">
      <c r="A34" s="121" t="s">
        <v>465</v>
      </c>
      <c r="B34" s="80"/>
      <c r="C34" s="80"/>
      <c r="D34" s="80"/>
      <c r="E34" s="80"/>
      <c r="F34" s="80"/>
      <c r="G34" s="80"/>
      <c r="H34" s="80"/>
      <c r="I34" s="80"/>
      <c r="J34"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452</v>
      </c>
      <c r="B1" s="61"/>
      <c r="C1" s="61"/>
      <c r="D1" s="61"/>
      <c r="E1" s="61"/>
      <c r="F1" s="61"/>
      <c r="G1" s="61"/>
      <c r="H1" s="61"/>
      <c r="I1" s="61"/>
      <c r="J1" s="61"/>
    </row>
    <row r="2" spans="1:16" s="62" customFormat="1" ht="18.899999999999999" customHeight="1" x14ac:dyDescent="0.3">
      <c r="A2" s="1" t="s">
        <v>457</v>
      </c>
      <c r="B2" s="63"/>
      <c r="C2" s="63"/>
      <c r="D2" s="63"/>
      <c r="E2" s="63"/>
      <c r="F2" s="63"/>
      <c r="G2" s="63"/>
      <c r="H2" s="63"/>
      <c r="I2" s="63"/>
      <c r="J2" s="63"/>
    </row>
    <row r="3" spans="1:16" s="66" customFormat="1" ht="54" customHeight="1" x14ac:dyDescent="0.3">
      <c r="A3" s="103" t="s">
        <v>462</v>
      </c>
      <c r="B3" s="64" t="s">
        <v>428</v>
      </c>
      <c r="C3" s="64" t="s">
        <v>431</v>
      </c>
      <c r="D3" s="64" t="s">
        <v>432</v>
      </c>
      <c r="E3" s="64" t="s">
        <v>429</v>
      </c>
      <c r="F3" s="64" t="s">
        <v>433</v>
      </c>
      <c r="G3" s="64" t="s">
        <v>434</v>
      </c>
      <c r="H3" s="64" t="s">
        <v>430</v>
      </c>
      <c r="I3" s="64" t="s">
        <v>467</v>
      </c>
      <c r="J3" s="64" t="s">
        <v>435</v>
      </c>
      <c r="O3" s="67"/>
      <c r="P3" s="67"/>
    </row>
    <row r="4" spans="1:16" s="62" customFormat="1" ht="18.899999999999999" customHeight="1" x14ac:dyDescent="0.3">
      <c r="A4" s="83" t="s">
        <v>322</v>
      </c>
      <c r="B4" s="69" t="s">
        <v>439</v>
      </c>
      <c r="C4" s="70" t="s">
        <v>439</v>
      </c>
      <c r="D4" s="70" t="s">
        <v>439</v>
      </c>
      <c r="E4" s="69" t="s">
        <v>439</v>
      </c>
      <c r="F4" s="70" t="s">
        <v>439</v>
      </c>
      <c r="G4" s="70" t="s">
        <v>439</v>
      </c>
      <c r="H4" s="69" t="s">
        <v>439</v>
      </c>
      <c r="I4" s="70" t="s">
        <v>439</v>
      </c>
      <c r="J4" s="84" t="s">
        <v>439</v>
      </c>
    </row>
    <row r="5" spans="1:16" s="62" customFormat="1" ht="18.899999999999999" customHeight="1" x14ac:dyDescent="0.3">
      <c r="A5" s="83" t="s">
        <v>343</v>
      </c>
      <c r="B5" s="69" t="s">
        <v>439</v>
      </c>
      <c r="C5" s="70" t="s">
        <v>439</v>
      </c>
      <c r="D5" s="70" t="s">
        <v>439</v>
      </c>
      <c r="E5" s="69" t="s">
        <v>439</v>
      </c>
      <c r="F5" s="70" t="s">
        <v>439</v>
      </c>
      <c r="G5" s="70" t="s">
        <v>439</v>
      </c>
      <c r="H5" s="69" t="s">
        <v>439</v>
      </c>
      <c r="I5" s="70" t="s">
        <v>439</v>
      </c>
      <c r="J5" s="84" t="s">
        <v>439</v>
      </c>
    </row>
    <row r="6" spans="1:16" s="62" customFormat="1" ht="18.899999999999999" customHeight="1" x14ac:dyDescent="0.3">
      <c r="A6" s="83" t="s">
        <v>323</v>
      </c>
      <c r="B6" s="69">
        <v>0</v>
      </c>
      <c r="C6" s="70">
        <v>0</v>
      </c>
      <c r="D6" s="70">
        <v>0</v>
      </c>
      <c r="E6" s="69" t="s">
        <v>439</v>
      </c>
      <c r="F6" s="70" t="s">
        <v>439</v>
      </c>
      <c r="G6" s="70" t="s">
        <v>439</v>
      </c>
      <c r="H6" s="69" t="s">
        <v>439</v>
      </c>
      <c r="I6" s="70" t="s">
        <v>439</v>
      </c>
      <c r="J6" s="84" t="s">
        <v>439</v>
      </c>
    </row>
    <row r="7" spans="1:16" s="62" customFormat="1" ht="18.899999999999999" customHeight="1" x14ac:dyDescent="0.3">
      <c r="A7" s="83" t="s">
        <v>338</v>
      </c>
      <c r="B7" s="69">
        <v>0</v>
      </c>
      <c r="C7" s="70">
        <v>0</v>
      </c>
      <c r="D7" s="70">
        <v>0</v>
      </c>
      <c r="E7" s="69">
        <v>0</v>
      </c>
      <c r="F7" s="70">
        <v>0</v>
      </c>
      <c r="G7" s="70">
        <v>0</v>
      </c>
      <c r="H7" s="69">
        <v>0</v>
      </c>
      <c r="I7" s="70">
        <v>0</v>
      </c>
      <c r="J7" s="84">
        <v>0</v>
      </c>
    </row>
    <row r="8" spans="1:16" s="62" customFormat="1" ht="18.899999999999999" customHeight="1" x14ac:dyDescent="0.3">
      <c r="A8" s="83" t="s">
        <v>324</v>
      </c>
      <c r="B8" s="69" t="s">
        <v>439</v>
      </c>
      <c r="C8" s="70" t="s">
        <v>439</v>
      </c>
      <c r="D8" s="70" t="s">
        <v>439</v>
      </c>
      <c r="E8" s="69" t="s">
        <v>439</v>
      </c>
      <c r="F8" s="70" t="s">
        <v>439</v>
      </c>
      <c r="G8" s="70" t="s">
        <v>439</v>
      </c>
      <c r="H8" s="69" t="s">
        <v>439</v>
      </c>
      <c r="I8" s="70" t="s">
        <v>439</v>
      </c>
      <c r="J8" s="84" t="s">
        <v>439</v>
      </c>
    </row>
    <row r="9" spans="1:16" s="62" customFormat="1" ht="18.899999999999999" customHeight="1" x14ac:dyDescent="0.3">
      <c r="A9" s="83" t="s">
        <v>339</v>
      </c>
      <c r="B9" s="69" t="s">
        <v>439</v>
      </c>
      <c r="C9" s="70" t="s">
        <v>439</v>
      </c>
      <c r="D9" s="70" t="s">
        <v>439</v>
      </c>
      <c r="E9" s="69" t="s">
        <v>439</v>
      </c>
      <c r="F9" s="70" t="s">
        <v>439</v>
      </c>
      <c r="G9" s="70" t="s">
        <v>439</v>
      </c>
      <c r="H9" s="69" t="s">
        <v>439</v>
      </c>
      <c r="I9" s="70" t="s">
        <v>439</v>
      </c>
      <c r="J9" s="84" t="s">
        <v>439</v>
      </c>
    </row>
    <row r="10" spans="1:16" s="62" customFormat="1" ht="18.899999999999999" customHeight="1" x14ac:dyDescent="0.3">
      <c r="A10" s="83" t="s">
        <v>325</v>
      </c>
      <c r="B10" s="69" t="s">
        <v>439</v>
      </c>
      <c r="C10" s="70" t="s">
        <v>439</v>
      </c>
      <c r="D10" s="70" t="s">
        <v>439</v>
      </c>
      <c r="E10" s="69" t="s">
        <v>439</v>
      </c>
      <c r="F10" s="70" t="s">
        <v>439</v>
      </c>
      <c r="G10" s="70" t="s">
        <v>439</v>
      </c>
      <c r="H10" s="69">
        <v>6</v>
      </c>
      <c r="I10" s="70">
        <v>0.91324200909999997</v>
      </c>
      <c r="J10" s="84" t="s">
        <v>28</v>
      </c>
    </row>
    <row r="11" spans="1:16" s="62" customFormat="1" ht="18.899999999999999" customHeight="1" x14ac:dyDescent="0.3">
      <c r="A11" s="83" t="s">
        <v>326</v>
      </c>
      <c r="B11" s="69">
        <v>0</v>
      </c>
      <c r="C11" s="70">
        <v>0</v>
      </c>
      <c r="D11" s="70">
        <v>0</v>
      </c>
      <c r="E11" s="69">
        <v>0</v>
      </c>
      <c r="F11" s="70">
        <v>0</v>
      </c>
      <c r="G11" s="70">
        <v>0</v>
      </c>
      <c r="H11" s="69">
        <v>0</v>
      </c>
      <c r="I11" s="70">
        <v>0</v>
      </c>
      <c r="J11" s="84">
        <v>0</v>
      </c>
    </row>
    <row r="12" spans="1:16" s="62" customFormat="1" ht="18.899999999999999" customHeight="1" x14ac:dyDescent="0.3">
      <c r="A12" s="83" t="s">
        <v>206</v>
      </c>
      <c r="B12" s="69" t="s">
        <v>439</v>
      </c>
      <c r="C12" s="70" t="s">
        <v>439</v>
      </c>
      <c r="D12" s="70" t="s">
        <v>439</v>
      </c>
      <c r="E12" s="69" t="s">
        <v>439</v>
      </c>
      <c r="F12" s="70" t="s">
        <v>439</v>
      </c>
      <c r="G12" s="70" t="s">
        <v>439</v>
      </c>
      <c r="H12" s="69" t="s">
        <v>439</v>
      </c>
      <c r="I12" s="70" t="s">
        <v>439</v>
      </c>
      <c r="J12" s="84" t="s">
        <v>439</v>
      </c>
    </row>
    <row r="13" spans="1:16" s="62" customFormat="1" ht="18.899999999999999" customHeight="1" x14ac:dyDescent="0.3">
      <c r="A13" s="83" t="s">
        <v>327</v>
      </c>
      <c r="B13" s="69">
        <v>6</v>
      </c>
      <c r="C13" s="70">
        <v>1.2422360247999999</v>
      </c>
      <c r="D13" s="70">
        <v>1.2224750793000001</v>
      </c>
      <c r="E13" s="69" t="s">
        <v>439</v>
      </c>
      <c r="F13" s="70" t="s">
        <v>439</v>
      </c>
      <c r="G13" s="70" t="s">
        <v>439</v>
      </c>
      <c r="H13" s="69" t="s">
        <v>439</v>
      </c>
      <c r="I13" s="70" t="s">
        <v>439</v>
      </c>
      <c r="J13" s="84" t="s">
        <v>439</v>
      </c>
    </row>
    <row r="14" spans="1:16" s="62" customFormat="1" ht="18.899999999999999" customHeight="1" x14ac:dyDescent="0.3">
      <c r="A14" s="83" t="s">
        <v>340</v>
      </c>
      <c r="B14" s="69" t="s">
        <v>439</v>
      </c>
      <c r="C14" s="70" t="s">
        <v>439</v>
      </c>
      <c r="D14" s="70" t="s">
        <v>439</v>
      </c>
      <c r="E14" s="69">
        <v>6</v>
      </c>
      <c r="F14" s="70">
        <v>0.78125</v>
      </c>
      <c r="G14" s="70">
        <v>0.75733065290000001</v>
      </c>
      <c r="H14" s="69">
        <v>10</v>
      </c>
      <c r="I14" s="70">
        <v>1.0298661173999999</v>
      </c>
      <c r="J14" s="84">
        <v>0.9906256672</v>
      </c>
    </row>
    <row r="15" spans="1:16" s="62" customFormat="1" ht="18.899999999999999" customHeight="1" x14ac:dyDescent="0.3">
      <c r="A15" s="83" t="s">
        <v>328</v>
      </c>
      <c r="B15" s="69">
        <v>6</v>
      </c>
      <c r="C15" s="70">
        <v>0.6389776358</v>
      </c>
      <c r="D15" s="70">
        <v>0.64401996260000005</v>
      </c>
      <c r="E15" s="69" t="s">
        <v>439</v>
      </c>
      <c r="F15" s="70" t="s">
        <v>439</v>
      </c>
      <c r="G15" s="70" t="s">
        <v>439</v>
      </c>
      <c r="H15" s="69" t="s">
        <v>439</v>
      </c>
      <c r="I15" s="70" t="s">
        <v>439</v>
      </c>
      <c r="J15" s="84" t="s">
        <v>439</v>
      </c>
    </row>
    <row r="16" spans="1:16" s="62" customFormat="1" ht="18.899999999999999" customHeight="1" x14ac:dyDescent="0.3">
      <c r="A16" s="83" t="s">
        <v>341</v>
      </c>
      <c r="B16" s="69" t="s">
        <v>439</v>
      </c>
      <c r="C16" s="70" t="s">
        <v>439</v>
      </c>
      <c r="D16" s="70" t="s">
        <v>439</v>
      </c>
      <c r="E16" s="69" t="s">
        <v>439</v>
      </c>
      <c r="F16" s="70" t="s">
        <v>439</v>
      </c>
      <c r="G16" s="70" t="s">
        <v>439</v>
      </c>
      <c r="H16" s="69" t="s">
        <v>439</v>
      </c>
      <c r="I16" s="70" t="s">
        <v>439</v>
      </c>
      <c r="J16" s="84" t="s">
        <v>439</v>
      </c>
    </row>
    <row r="17" spans="1:16" s="62" customFormat="1" ht="18.899999999999999" customHeight="1" x14ac:dyDescent="0.3">
      <c r="A17" s="83" t="s">
        <v>329</v>
      </c>
      <c r="B17" s="69" t="s">
        <v>439</v>
      </c>
      <c r="C17" s="70" t="s">
        <v>439</v>
      </c>
      <c r="D17" s="70" t="s">
        <v>439</v>
      </c>
      <c r="E17" s="69" t="s">
        <v>439</v>
      </c>
      <c r="F17" s="70" t="s">
        <v>439</v>
      </c>
      <c r="G17" s="70" t="s">
        <v>439</v>
      </c>
      <c r="H17" s="69" t="s">
        <v>439</v>
      </c>
      <c r="I17" s="70" t="s">
        <v>439</v>
      </c>
      <c r="J17" s="84" t="s">
        <v>439</v>
      </c>
    </row>
    <row r="18" spans="1:16" s="62" customFormat="1" ht="18.899999999999999" customHeight="1" x14ac:dyDescent="0.3">
      <c r="A18" s="83" t="s">
        <v>330</v>
      </c>
      <c r="B18" s="69" t="s">
        <v>439</v>
      </c>
      <c r="C18" s="70" t="s">
        <v>439</v>
      </c>
      <c r="D18" s="70" t="s">
        <v>439</v>
      </c>
      <c r="E18" s="69" t="s">
        <v>439</v>
      </c>
      <c r="F18" s="70" t="s">
        <v>439</v>
      </c>
      <c r="G18" s="70" t="s">
        <v>439</v>
      </c>
      <c r="H18" s="69" t="s">
        <v>439</v>
      </c>
      <c r="I18" s="70" t="s">
        <v>439</v>
      </c>
      <c r="J18" s="84" t="s">
        <v>439</v>
      </c>
    </row>
    <row r="19" spans="1:16" s="62" customFormat="1" ht="18.899999999999999" customHeight="1" x14ac:dyDescent="0.3">
      <c r="A19" s="83" t="s">
        <v>331</v>
      </c>
      <c r="B19" s="69" t="s">
        <v>439</v>
      </c>
      <c r="C19" s="70" t="s">
        <v>439</v>
      </c>
      <c r="D19" s="70" t="s">
        <v>439</v>
      </c>
      <c r="E19" s="69">
        <v>0</v>
      </c>
      <c r="F19" s="70">
        <v>0</v>
      </c>
      <c r="G19" s="70">
        <v>0</v>
      </c>
      <c r="H19" s="69" t="s">
        <v>439</v>
      </c>
      <c r="I19" s="70" t="s">
        <v>439</v>
      </c>
      <c r="J19" s="84" t="s">
        <v>439</v>
      </c>
    </row>
    <row r="20" spans="1:16" s="62" customFormat="1" ht="18.899999999999999" customHeight="1" x14ac:dyDescent="0.3">
      <c r="A20" s="83" t="s">
        <v>332</v>
      </c>
      <c r="B20" s="69" t="s">
        <v>439</v>
      </c>
      <c r="C20" s="70" t="s">
        <v>439</v>
      </c>
      <c r="D20" s="70" t="s">
        <v>439</v>
      </c>
      <c r="E20" s="69" t="s">
        <v>439</v>
      </c>
      <c r="F20" s="70" t="s">
        <v>439</v>
      </c>
      <c r="G20" s="70" t="s">
        <v>439</v>
      </c>
      <c r="H20" s="69" t="s">
        <v>439</v>
      </c>
      <c r="I20" s="70" t="s">
        <v>439</v>
      </c>
      <c r="J20" s="84" t="s">
        <v>439</v>
      </c>
    </row>
    <row r="21" spans="1:16" s="62" customFormat="1" ht="18.899999999999999" customHeight="1" x14ac:dyDescent="0.3">
      <c r="A21" s="83" t="s">
        <v>333</v>
      </c>
      <c r="B21" s="69" t="s">
        <v>439</v>
      </c>
      <c r="C21" s="70" t="s">
        <v>439</v>
      </c>
      <c r="D21" s="70" t="s">
        <v>439</v>
      </c>
      <c r="E21" s="69">
        <v>6</v>
      </c>
      <c r="F21" s="70">
        <v>1.2765957447</v>
      </c>
      <c r="G21" s="70">
        <v>1.2303066085000001</v>
      </c>
      <c r="H21" s="69">
        <v>8</v>
      </c>
      <c r="I21" s="70">
        <v>1.4466546112000001</v>
      </c>
      <c r="J21" s="84">
        <v>1.3900366082</v>
      </c>
    </row>
    <row r="22" spans="1:16" s="62" customFormat="1" ht="18.899999999999999" customHeight="1" x14ac:dyDescent="0.3">
      <c r="A22" s="83" t="s">
        <v>342</v>
      </c>
      <c r="B22" s="69" t="s">
        <v>439</v>
      </c>
      <c r="C22" s="70" t="s">
        <v>439</v>
      </c>
      <c r="D22" s="70" t="s">
        <v>439</v>
      </c>
      <c r="E22" s="69" t="s">
        <v>439</v>
      </c>
      <c r="F22" s="70" t="s">
        <v>439</v>
      </c>
      <c r="G22" s="70" t="s">
        <v>439</v>
      </c>
      <c r="H22" s="69">
        <v>11</v>
      </c>
      <c r="I22" s="70">
        <v>1.3237063779</v>
      </c>
      <c r="J22" s="84">
        <v>1.2547068725999999</v>
      </c>
    </row>
    <row r="23" spans="1:16" s="62" customFormat="1" ht="18.899999999999999" customHeight="1" x14ac:dyDescent="0.3">
      <c r="A23" s="83" t="s">
        <v>334</v>
      </c>
      <c r="B23" s="69" t="s">
        <v>439</v>
      </c>
      <c r="C23" s="70" t="s">
        <v>439</v>
      </c>
      <c r="D23" s="70" t="s">
        <v>439</v>
      </c>
      <c r="E23" s="69" t="s">
        <v>439</v>
      </c>
      <c r="F23" s="70" t="s">
        <v>439</v>
      </c>
      <c r="G23" s="70" t="s">
        <v>439</v>
      </c>
      <c r="H23" s="69">
        <v>8</v>
      </c>
      <c r="I23" s="70">
        <v>0.82815734990000001</v>
      </c>
      <c r="J23" s="84">
        <v>0.8427157569</v>
      </c>
    </row>
    <row r="24" spans="1:16" s="62" customFormat="1" ht="18.899999999999999" customHeight="1" x14ac:dyDescent="0.3">
      <c r="A24" s="83" t="s">
        <v>335</v>
      </c>
      <c r="B24" s="69">
        <v>15</v>
      </c>
      <c r="C24" s="70">
        <v>2.6501766783999998</v>
      </c>
      <c r="D24" s="70">
        <v>2.6978897667999999</v>
      </c>
      <c r="E24" s="69">
        <v>15</v>
      </c>
      <c r="F24" s="70">
        <v>1.9788918205999999</v>
      </c>
      <c r="G24" s="70">
        <v>1.9371155383000001</v>
      </c>
      <c r="H24" s="69">
        <v>22</v>
      </c>
      <c r="I24" s="70">
        <v>2.5611175786000002</v>
      </c>
      <c r="J24" s="84">
        <v>2.5233182790000002</v>
      </c>
    </row>
    <row r="25" spans="1:16" s="62" customFormat="1" ht="18.899999999999999" customHeight="1" x14ac:dyDescent="0.3">
      <c r="A25" s="83" t="s">
        <v>336</v>
      </c>
      <c r="B25" s="69">
        <v>13</v>
      </c>
      <c r="C25" s="70">
        <v>1.3144590494999999</v>
      </c>
      <c r="D25" s="70">
        <v>1.3427170295999999</v>
      </c>
      <c r="E25" s="69">
        <v>17</v>
      </c>
      <c r="F25" s="70">
        <v>1.1756569848</v>
      </c>
      <c r="G25" s="70">
        <v>1.1789204600000001</v>
      </c>
      <c r="H25" s="69">
        <v>24</v>
      </c>
      <c r="I25" s="70">
        <v>1.4302741359</v>
      </c>
      <c r="J25" s="84">
        <v>1.4395002106999999</v>
      </c>
    </row>
    <row r="26" spans="1:16" s="62" customFormat="1" ht="18.899999999999999" customHeight="1" x14ac:dyDescent="0.3">
      <c r="A26" s="83" t="s">
        <v>337</v>
      </c>
      <c r="B26" s="69">
        <v>23</v>
      </c>
      <c r="C26" s="70">
        <v>3.7953795380000002</v>
      </c>
      <c r="D26" s="70">
        <v>3.9129458794</v>
      </c>
      <c r="E26" s="69">
        <v>25</v>
      </c>
      <c r="F26" s="70">
        <v>3.2851511169999998</v>
      </c>
      <c r="G26" s="70">
        <v>3.3766595609999999</v>
      </c>
      <c r="H26" s="69">
        <v>44</v>
      </c>
      <c r="I26" s="70">
        <v>5.0285714286000003</v>
      </c>
      <c r="J26" s="84">
        <v>5.2965999936000001</v>
      </c>
    </row>
    <row r="27" spans="1:16" s="62" customFormat="1" ht="18.899999999999999" customHeight="1" x14ac:dyDescent="0.3">
      <c r="A27" s="85" t="s">
        <v>174</v>
      </c>
      <c r="B27" s="86">
        <v>108</v>
      </c>
      <c r="C27" s="87">
        <v>1.1076923077</v>
      </c>
      <c r="D27" s="87">
        <v>1.0970801786</v>
      </c>
      <c r="E27" s="86">
        <v>115</v>
      </c>
      <c r="F27" s="87">
        <v>0.87766160419999995</v>
      </c>
      <c r="G27" s="87">
        <v>0.85998488179999999</v>
      </c>
      <c r="H27" s="86">
        <v>172</v>
      </c>
      <c r="I27" s="87">
        <v>1.0976388002999999</v>
      </c>
      <c r="J27" s="88">
        <v>1.0728749026</v>
      </c>
    </row>
    <row r="28" spans="1:16" ht="18.899999999999999" customHeight="1" x14ac:dyDescent="0.25">
      <c r="A28" s="89" t="s">
        <v>29</v>
      </c>
      <c r="B28" s="90">
        <v>1101</v>
      </c>
      <c r="C28" s="91">
        <v>1.1901802025999999</v>
      </c>
      <c r="D28" s="91">
        <v>1.1987022261</v>
      </c>
      <c r="E28" s="90">
        <v>1241</v>
      </c>
      <c r="F28" s="91">
        <v>1.0246290777</v>
      </c>
      <c r="G28" s="91">
        <v>1.022865425</v>
      </c>
      <c r="H28" s="90">
        <v>1424</v>
      </c>
      <c r="I28" s="91">
        <v>1.0240552299000001</v>
      </c>
      <c r="J28" s="92">
        <v>1.0240552299000001</v>
      </c>
      <c r="K28" s="93"/>
      <c r="L28" s="93"/>
    </row>
    <row r="29" spans="1:16" ht="18.899999999999999" customHeight="1" x14ac:dyDescent="0.25">
      <c r="A29" s="77" t="s">
        <v>418</v>
      </c>
    </row>
    <row r="30" spans="1:16" s="66" customFormat="1" ht="18.899999999999999" customHeight="1" x14ac:dyDescent="0.3">
      <c r="A30" s="62"/>
      <c r="B30" s="80"/>
      <c r="C30" s="80"/>
      <c r="D30" s="80"/>
      <c r="E30" s="80"/>
      <c r="F30" s="80"/>
      <c r="G30" s="80"/>
      <c r="H30" s="80"/>
      <c r="I30" s="80"/>
      <c r="J30" s="80"/>
      <c r="O30" s="60"/>
      <c r="P30" s="60"/>
    </row>
    <row r="31" spans="1:16" ht="15.6" x14ac:dyDescent="0.3">
      <c r="A31" s="121" t="s">
        <v>465</v>
      </c>
    </row>
    <row r="32" spans="1:16" x14ac:dyDescent="0.25">
      <c r="B32" s="79"/>
      <c r="H32" s="79"/>
    </row>
    <row r="33" s="79" customFormat="1" x14ac:dyDescent="0.25"/>
    <row r="34" s="79" customFormat="1" x14ac:dyDescent="0.25"/>
    <row r="35" s="79" customFormat="1" x14ac:dyDescent="0.25"/>
    <row r="36" s="79" customFormat="1" x14ac:dyDescent="0.25"/>
    <row r="37" s="79" customFormat="1" x14ac:dyDescent="0.25"/>
    <row r="38" s="79" customFormat="1" x14ac:dyDescent="0.25"/>
    <row r="39" s="79" customFormat="1" x14ac:dyDescent="0.25"/>
    <row r="40" s="79" customFormat="1" x14ac:dyDescent="0.25"/>
    <row r="41" s="79" customFormat="1" x14ac:dyDescent="0.25"/>
    <row r="42" s="79" customFormat="1" x14ac:dyDescent="0.25"/>
    <row r="43" s="79" customFormat="1" x14ac:dyDescent="0.25"/>
    <row r="44" s="79" customFormat="1" x14ac:dyDescent="0.25"/>
    <row r="45" s="79" customFormat="1" x14ac:dyDescent="0.25"/>
    <row r="46" s="79" customFormat="1" x14ac:dyDescent="0.25"/>
    <row r="47" s="79" customFormat="1" x14ac:dyDescent="0.25"/>
    <row r="48" s="79" customFormat="1" x14ac:dyDescent="0.25"/>
    <row r="49" spans="1:10" x14ac:dyDescent="0.25">
      <c r="B49" s="79"/>
      <c r="H49" s="79"/>
    </row>
    <row r="50" spans="1:10" x14ac:dyDescent="0.25">
      <c r="B50" s="79"/>
      <c r="H50" s="79"/>
    </row>
    <row r="51" spans="1:10" x14ac:dyDescent="0.25">
      <c r="A51" s="62"/>
      <c r="B51" s="62"/>
      <c r="C51" s="62"/>
      <c r="D51" s="62"/>
      <c r="F51" s="62"/>
      <c r="G51" s="62"/>
      <c r="H51" s="62"/>
      <c r="I51" s="62"/>
      <c r="J51" s="62"/>
    </row>
    <row r="52" spans="1:10" x14ac:dyDescent="0.25">
      <c r="B52" s="79"/>
      <c r="H52" s="79"/>
    </row>
    <row r="53" spans="1:10" x14ac:dyDescent="0.25">
      <c r="B53" s="79"/>
      <c r="H53"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453</v>
      </c>
      <c r="B1" s="61"/>
      <c r="C1" s="61"/>
      <c r="D1" s="61"/>
      <c r="E1" s="61"/>
      <c r="F1" s="61"/>
      <c r="G1" s="61"/>
      <c r="H1" s="61"/>
      <c r="I1" s="61"/>
      <c r="J1" s="61"/>
    </row>
    <row r="2" spans="1:16" s="62" customFormat="1" ht="18.899999999999999" customHeight="1" x14ac:dyDescent="0.3">
      <c r="A2" s="1" t="s">
        <v>457</v>
      </c>
      <c r="B2" s="63"/>
      <c r="C2" s="63"/>
      <c r="D2" s="63"/>
      <c r="E2" s="63"/>
      <c r="F2" s="63"/>
      <c r="G2" s="63"/>
      <c r="H2" s="63"/>
      <c r="I2" s="63"/>
      <c r="J2" s="63"/>
    </row>
    <row r="3" spans="1:16" s="66" customFormat="1" ht="54" customHeight="1" x14ac:dyDescent="0.3">
      <c r="A3" s="103" t="s">
        <v>462</v>
      </c>
      <c r="B3" s="64" t="s">
        <v>428</v>
      </c>
      <c r="C3" s="64" t="s">
        <v>431</v>
      </c>
      <c r="D3" s="64" t="s">
        <v>432</v>
      </c>
      <c r="E3" s="64" t="s">
        <v>429</v>
      </c>
      <c r="F3" s="64" t="s">
        <v>433</v>
      </c>
      <c r="G3" s="64" t="s">
        <v>434</v>
      </c>
      <c r="H3" s="64" t="s">
        <v>430</v>
      </c>
      <c r="I3" s="64" t="s">
        <v>467</v>
      </c>
      <c r="J3" s="64" t="s">
        <v>435</v>
      </c>
      <c r="O3" s="67"/>
      <c r="P3" s="67"/>
    </row>
    <row r="4" spans="1:16" s="62" customFormat="1" ht="18.899999999999999" customHeight="1" x14ac:dyDescent="0.3">
      <c r="A4" s="83" t="s">
        <v>344</v>
      </c>
      <c r="B4" s="69" t="s">
        <v>439</v>
      </c>
      <c r="C4" s="70" t="s">
        <v>439</v>
      </c>
      <c r="D4" s="70" t="s">
        <v>439</v>
      </c>
      <c r="E4" s="69">
        <v>6</v>
      </c>
      <c r="F4" s="70">
        <v>0.63291139240000005</v>
      </c>
      <c r="G4" s="70">
        <v>0.59991127519999998</v>
      </c>
      <c r="H4" s="69">
        <v>6</v>
      </c>
      <c r="I4" s="70">
        <v>0.54249547919999996</v>
      </c>
      <c r="J4" s="84">
        <v>0.49752335510000001</v>
      </c>
    </row>
    <row r="5" spans="1:16" s="62" customFormat="1" ht="18.899999999999999" customHeight="1" x14ac:dyDescent="0.3">
      <c r="A5" s="83" t="s">
        <v>352</v>
      </c>
      <c r="B5" s="69">
        <v>6</v>
      </c>
      <c r="C5" s="70">
        <v>0.80321285139999998</v>
      </c>
      <c r="D5" s="70">
        <v>0.76384325389999996</v>
      </c>
      <c r="E5" s="69">
        <v>13</v>
      </c>
      <c r="F5" s="70">
        <v>1.2732615083000001</v>
      </c>
      <c r="G5" s="70">
        <v>1.1674919828000001</v>
      </c>
      <c r="H5" s="69">
        <v>9</v>
      </c>
      <c r="I5" s="70">
        <v>0.80789946140000002</v>
      </c>
      <c r="J5" s="84">
        <v>0.73608804770000003</v>
      </c>
    </row>
    <row r="6" spans="1:16" s="62" customFormat="1" ht="18.899999999999999" customHeight="1" x14ac:dyDescent="0.3">
      <c r="A6" s="83" t="s">
        <v>345</v>
      </c>
      <c r="B6" s="69" t="s">
        <v>439</v>
      </c>
      <c r="C6" s="70" t="s">
        <v>439</v>
      </c>
      <c r="D6" s="70" t="s">
        <v>439</v>
      </c>
      <c r="E6" s="69">
        <v>12</v>
      </c>
      <c r="F6" s="70">
        <v>1.3872832369999999</v>
      </c>
      <c r="G6" s="70">
        <v>1.3047337796</v>
      </c>
      <c r="H6" s="69">
        <v>11</v>
      </c>
      <c r="I6" s="70">
        <v>1.1542497377000001</v>
      </c>
      <c r="J6" s="84">
        <v>1.0745129957999999</v>
      </c>
    </row>
    <row r="7" spans="1:16" s="62" customFormat="1" ht="18.899999999999999" customHeight="1" x14ac:dyDescent="0.3">
      <c r="A7" s="83" t="s">
        <v>353</v>
      </c>
      <c r="B7" s="69">
        <v>12</v>
      </c>
      <c r="C7" s="70">
        <v>1.1549566891</v>
      </c>
      <c r="D7" s="70">
        <v>1.0846284663000001</v>
      </c>
      <c r="E7" s="69">
        <v>13</v>
      </c>
      <c r="F7" s="70">
        <v>0.83279948749999999</v>
      </c>
      <c r="G7" s="70">
        <v>0.76753921800000002</v>
      </c>
      <c r="H7" s="69">
        <v>17</v>
      </c>
      <c r="I7" s="70">
        <v>0.98379629629999998</v>
      </c>
      <c r="J7" s="84">
        <v>0.90429737210000005</v>
      </c>
    </row>
    <row r="8" spans="1:16" s="62" customFormat="1" ht="18.899999999999999" customHeight="1" x14ac:dyDescent="0.3">
      <c r="A8" s="83" t="s">
        <v>354</v>
      </c>
      <c r="B8" s="69">
        <v>0</v>
      </c>
      <c r="C8" s="70">
        <v>0</v>
      </c>
      <c r="D8" s="70">
        <v>0</v>
      </c>
      <c r="E8" s="69" t="s">
        <v>439</v>
      </c>
      <c r="F8" s="70" t="s">
        <v>439</v>
      </c>
      <c r="G8" s="70" t="s">
        <v>439</v>
      </c>
      <c r="H8" s="69" t="s">
        <v>439</v>
      </c>
      <c r="I8" s="70" t="s">
        <v>439</v>
      </c>
      <c r="J8" s="84" t="s">
        <v>439</v>
      </c>
    </row>
    <row r="9" spans="1:16" s="62" customFormat="1" ht="18.899999999999999" customHeight="1" x14ac:dyDescent="0.3">
      <c r="A9" s="83" t="s">
        <v>355</v>
      </c>
      <c r="B9" s="69">
        <v>13</v>
      </c>
      <c r="C9" s="70">
        <v>1.00697134</v>
      </c>
      <c r="D9" s="70">
        <v>0.93707595430000001</v>
      </c>
      <c r="E9" s="69">
        <v>7</v>
      </c>
      <c r="F9" s="70">
        <v>0.42892156860000002</v>
      </c>
      <c r="G9" s="70">
        <v>0.40176738579999999</v>
      </c>
      <c r="H9" s="69">
        <v>12</v>
      </c>
      <c r="I9" s="70">
        <v>0.62047569800000002</v>
      </c>
      <c r="J9" s="84">
        <v>0.57837998020000003</v>
      </c>
    </row>
    <row r="10" spans="1:16" s="62" customFormat="1" ht="18.899999999999999" customHeight="1" x14ac:dyDescent="0.3">
      <c r="A10" s="83" t="s">
        <v>346</v>
      </c>
      <c r="B10" s="69" t="s">
        <v>439</v>
      </c>
      <c r="C10" s="70" t="s">
        <v>439</v>
      </c>
      <c r="D10" s="70" t="s">
        <v>439</v>
      </c>
      <c r="E10" s="69" t="s">
        <v>439</v>
      </c>
      <c r="F10" s="70" t="s">
        <v>439</v>
      </c>
      <c r="G10" s="70" t="s">
        <v>439</v>
      </c>
      <c r="H10" s="69" t="s">
        <v>439</v>
      </c>
      <c r="I10" s="70" t="s">
        <v>439</v>
      </c>
      <c r="J10" s="84" t="s">
        <v>439</v>
      </c>
    </row>
    <row r="11" spans="1:16" s="62" customFormat="1" ht="18.899999999999999" customHeight="1" x14ac:dyDescent="0.3">
      <c r="A11" s="83" t="s">
        <v>347</v>
      </c>
      <c r="B11" s="69" t="s">
        <v>439</v>
      </c>
      <c r="C11" s="70" t="s">
        <v>439</v>
      </c>
      <c r="D11" s="70" t="s">
        <v>439</v>
      </c>
      <c r="E11" s="69">
        <v>10</v>
      </c>
      <c r="F11" s="70">
        <v>1.3054830287000001</v>
      </c>
      <c r="G11" s="70">
        <v>1.1876788157</v>
      </c>
      <c r="H11" s="69">
        <v>7</v>
      </c>
      <c r="I11" s="70">
        <v>0.81967213110000003</v>
      </c>
      <c r="J11" s="84">
        <v>0.73815397090000001</v>
      </c>
    </row>
    <row r="12" spans="1:16" s="62" customFormat="1" ht="18.899999999999999" customHeight="1" x14ac:dyDescent="0.3">
      <c r="A12" s="83" t="s">
        <v>348</v>
      </c>
      <c r="B12" s="69">
        <v>6</v>
      </c>
      <c r="C12" s="70">
        <v>0.81300813009999995</v>
      </c>
      <c r="D12" s="70">
        <v>0.78911403540000002</v>
      </c>
      <c r="E12" s="69">
        <v>7</v>
      </c>
      <c r="F12" s="70">
        <v>0.76335877860000001</v>
      </c>
      <c r="G12" s="70">
        <v>0.72494119499999998</v>
      </c>
      <c r="H12" s="69">
        <v>10</v>
      </c>
      <c r="I12" s="70">
        <v>0.98425196849999996</v>
      </c>
      <c r="J12" s="84">
        <v>0.94415071390000005</v>
      </c>
    </row>
    <row r="13" spans="1:16" s="62" customFormat="1" ht="18.899999999999999" customHeight="1" x14ac:dyDescent="0.3">
      <c r="A13" s="83" t="s">
        <v>349</v>
      </c>
      <c r="B13" s="69" t="s">
        <v>439</v>
      </c>
      <c r="C13" s="70" t="s">
        <v>439</v>
      </c>
      <c r="D13" s="70" t="s">
        <v>439</v>
      </c>
      <c r="E13" s="69">
        <v>8</v>
      </c>
      <c r="F13" s="70">
        <v>1.3698630137000001</v>
      </c>
      <c r="G13" s="70">
        <v>1.2898008317</v>
      </c>
      <c r="H13" s="69">
        <v>7</v>
      </c>
      <c r="I13" s="70">
        <v>1.1326860840999999</v>
      </c>
      <c r="J13" s="84">
        <v>1.0634824426</v>
      </c>
    </row>
    <row r="14" spans="1:16" s="62" customFormat="1" ht="18.899999999999999" customHeight="1" x14ac:dyDescent="0.3">
      <c r="A14" s="83" t="s">
        <v>356</v>
      </c>
      <c r="B14" s="69">
        <v>27</v>
      </c>
      <c r="C14" s="70">
        <v>3</v>
      </c>
      <c r="D14" s="70">
        <v>3.1074431638000002</v>
      </c>
      <c r="E14" s="69">
        <v>21</v>
      </c>
      <c r="F14" s="70">
        <v>1.9230769231</v>
      </c>
      <c r="G14" s="70">
        <v>1.9677736767</v>
      </c>
      <c r="H14" s="69">
        <v>15</v>
      </c>
      <c r="I14" s="70">
        <v>1.2406947891</v>
      </c>
      <c r="J14" s="84">
        <v>1.2639114274000001</v>
      </c>
    </row>
    <row r="15" spans="1:16" s="62" customFormat="1" ht="18.899999999999999" customHeight="1" x14ac:dyDescent="0.3">
      <c r="A15" s="83" t="s">
        <v>350</v>
      </c>
      <c r="B15" s="69">
        <v>13</v>
      </c>
      <c r="C15" s="70">
        <v>1.4722536805999999</v>
      </c>
      <c r="D15" s="70">
        <v>1.4745716062000001</v>
      </c>
      <c r="E15" s="69">
        <v>6</v>
      </c>
      <c r="F15" s="70">
        <v>0.47468354429999998</v>
      </c>
      <c r="G15" s="70">
        <v>0.469382841</v>
      </c>
      <c r="H15" s="69">
        <v>21</v>
      </c>
      <c r="I15" s="70">
        <v>1.4112903226</v>
      </c>
      <c r="J15" s="84">
        <v>1.4122980662</v>
      </c>
    </row>
    <row r="16" spans="1:16" s="62" customFormat="1" ht="18.899999999999999" customHeight="1" x14ac:dyDescent="0.3">
      <c r="A16" s="83" t="s">
        <v>357</v>
      </c>
      <c r="B16" s="69">
        <v>21</v>
      </c>
      <c r="C16" s="70">
        <v>2.6819923372000001</v>
      </c>
      <c r="D16" s="70">
        <v>2.8103391281999999</v>
      </c>
      <c r="E16" s="69">
        <v>23</v>
      </c>
      <c r="F16" s="70">
        <v>2.1677662581999999</v>
      </c>
      <c r="G16" s="70">
        <v>2.2665864722000002</v>
      </c>
      <c r="H16" s="69">
        <v>23</v>
      </c>
      <c r="I16" s="70">
        <v>2.0282186949000001</v>
      </c>
      <c r="J16" s="84">
        <v>2.0823366930999998</v>
      </c>
    </row>
    <row r="17" spans="1:16" s="62" customFormat="1" ht="18.899999999999999" customHeight="1" x14ac:dyDescent="0.3">
      <c r="A17" s="83" t="s">
        <v>358</v>
      </c>
      <c r="B17" s="69">
        <v>13</v>
      </c>
      <c r="C17" s="70">
        <v>1.6731016730999999</v>
      </c>
      <c r="D17" s="70">
        <v>1.7550100708</v>
      </c>
      <c r="E17" s="69">
        <v>26</v>
      </c>
      <c r="F17" s="70">
        <v>2.8260869565000002</v>
      </c>
      <c r="G17" s="70">
        <v>2.8897007180999998</v>
      </c>
      <c r="H17" s="69">
        <v>23</v>
      </c>
      <c r="I17" s="70">
        <v>2.3185483870999999</v>
      </c>
      <c r="J17" s="84">
        <v>2.4203180579999999</v>
      </c>
    </row>
    <row r="18" spans="1:16" s="62" customFormat="1" ht="18.899999999999999" customHeight="1" x14ac:dyDescent="0.3">
      <c r="A18" s="83" t="s">
        <v>351</v>
      </c>
      <c r="B18" s="69">
        <v>15</v>
      </c>
      <c r="C18" s="70">
        <v>2.5773195875999999</v>
      </c>
      <c r="D18" s="70">
        <v>2.9944793699000001</v>
      </c>
      <c r="E18" s="69">
        <v>8</v>
      </c>
      <c r="F18" s="70">
        <v>1.1887072808000001</v>
      </c>
      <c r="G18" s="70">
        <v>1.3619382266</v>
      </c>
      <c r="H18" s="69">
        <v>13</v>
      </c>
      <c r="I18" s="70">
        <v>1.8258426966000001</v>
      </c>
      <c r="J18" s="84">
        <v>2.0813615780000001</v>
      </c>
    </row>
    <row r="19" spans="1:16" s="62" customFormat="1" ht="18.899999999999999" customHeight="1" x14ac:dyDescent="0.3">
      <c r="A19" s="85" t="s">
        <v>49</v>
      </c>
      <c r="B19" s="86">
        <v>145</v>
      </c>
      <c r="C19" s="87">
        <v>1.3737565135000001</v>
      </c>
      <c r="D19" s="87">
        <v>1.3436254108000001</v>
      </c>
      <c r="E19" s="86">
        <v>166</v>
      </c>
      <c r="F19" s="87">
        <v>1.1743067346</v>
      </c>
      <c r="G19" s="87">
        <v>1.1323715667000001</v>
      </c>
      <c r="H19" s="86">
        <v>184</v>
      </c>
      <c r="I19" s="87">
        <v>1.1669203450000001</v>
      </c>
      <c r="J19" s="88">
        <v>1.1228785000999999</v>
      </c>
    </row>
    <row r="20" spans="1:16" ht="18.899999999999999" customHeight="1" x14ac:dyDescent="0.25">
      <c r="A20" s="89" t="s">
        <v>29</v>
      </c>
      <c r="B20" s="90">
        <v>1101</v>
      </c>
      <c r="C20" s="91">
        <v>1.1901802025999999</v>
      </c>
      <c r="D20" s="91">
        <v>1.1987022261</v>
      </c>
      <c r="E20" s="90">
        <v>1241</v>
      </c>
      <c r="F20" s="91">
        <v>1.0246290777</v>
      </c>
      <c r="G20" s="91">
        <v>1.022865425</v>
      </c>
      <c r="H20" s="90">
        <v>1424</v>
      </c>
      <c r="I20" s="91">
        <v>1.0240552299000001</v>
      </c>
      <c r="J20" s="92">
        <v>1.0240552299000001</v>
      </c>
      <c r="K20" s="93"/>
      <c r="L20" s="93"/>
    </row>
    <row r="21" spans="1:16" ht="18.899999999999999" customHeight="1" x14ac:dyDescent="0.25">
      <c r="A21" s="77" t="s">
        <v>418</v>
      </c>
    </row>
    <row r="22" spans="1:16" s="66" customFormat="1" ht="18.899999999999999" customHeight="1" x14ac:dyDescent="0.3">
      <c r="A22" s="62"/>
      <c r="B22" s="78"/>
      <c r="C22" s="79"/>
      <c r="D22" s="79"/>
      <c r="E22" s="79"/>
      <c r="F22" s="79"/>
      <c r="G22" s="79"/>
      <c r="H22" s="78"/>
      <c r="I22" s="79"/>
      <c r="J22" s="79"/>
      <c r="O22" s="60"/>
      <c r="P22" s="60"/>
    </row>
    <row r="23" spans="1:16" ht="15.6" x14ac:dyDescent="0.3">
      <c r="A23" s="121" t="s">
        <v>465</v>
      </c>
      <c r="B23" s="80"/>
      <c r="C23" s="80"/>
      <c r="D23" s="80"/>
      <c r="E23" s="80"/>
      <c r="F23" s="80"/>
      <c r="G23" s="80"/>
      <c r="H23" s="80"/>
      <c r="I23" s="80"/>
      <c r="J23" s="80"/>
    </row>
    <row r="25" spans="1:16" x14ac:dyDescent="0.25">
      <c r="B25" s="79"/>
      <c r="H25" s="79"/>
    </row>
    <row r="26" spans="1:16" x14ac:dyDescent="0.25">
      <c r="B26" s="79"/>
      <c r="H26" s="79"/>
    </row>
    <row r="27" spans="1:16" x14ac:dyDescent="0.25">
      <c r="B27" s="79"/>
      <c r="H27" s="79"/>
    </row>
    <row r="28" spans="1:16" x14ac:dyDescent="0.25">
      <c r="B28" s="79"/>
      <c r="H28" s="79"/>
    </row>
    <row r="29" spans="1:16" x14ac:dyDescent="0.25">
      <c r="B29" s="79"/>
      <c r="H29" s="79"/>
    </row>
    <row r="30" spans="1:16" x14ac:dyDescent="0.25">
      <c r="B30" s="79"/>
      <c r="H30" s="79"/>
    </row>
    <row r="31" spans="1:16" x14ac:dyDescent="0.25">
      <c r="B31" s="79"/>
      <c r="H31" s="79"/>
    </row>
    <row r="32" spans="1:16"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A44" s="62"/>
      <c r="B44" s="62"/>
      <c r="C44" s="62"/>
      <c r="D44" s="62"/>
      <c r="F44" s="62"/>
      <c r="G44" s="62"/>
      <c r="H44" s="62"/>
      <c r="I44" s="62"/>
      <c r="J44" s="62"/>
    </row>
    <row r="45" spans="1:10" x14ac:dyDescent="0.25">
      <c r="B45" s="79"/>
      <c r="H45" s="79"/>
    </row>
    <row r="46" spans="1:10" x14ac:dyDescent="0.25">
      <c r="B46" s="79"/>
      <c r="H46"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454</v>
      </c>
      <c r="B1" s="61"/>
      <c r="C1" s="61"/>
      <c r="D1" s="61"/>
      <c r="E1" s="61"/>
      <c r="F1" s="61"/>
      <c r="G1" s="61"/>
      <c r="H1" s="61"/>
      <c r="I1" s="61"/>
      <c r="J1" s="61"/>
    </row>
    <row r="2" spans="1:16" s="62" customFormat="1" ht="18.899999999999999" customHeight="1" x14ac:dyDescent="0.3">
      <c r="A2" s="1" t="s">
        <v>457</v>
      </c>
      <c r="B2" s="63"/>
      <c r="C2" s="63"/>
      <c r="D2" s="63"/>
      <c r="E2" s="63"/>
      <c r="F2" s="63"/>
      <c r="G2" s="63"/>
      <c r="H2" s="63"/>
      <c r="I2" s="63"/>
      <c r="J2" s="63"/>
    </row>
    <row r="3" spans="1:16" s="66" customFormat="1" ht="54" customHeight="1" x14ac:dyDescent="0.3">
      <c r="A3" s="103" t="s">
        <v>462</v>
      </c>
      <c r="B3" s="64" t="s">
        <v>428</v>
      </c>
      <c r="C3" s="64" t="s">
        <v>431</v>
      </c>
      <c r="D3" s="64" t="s">
        <v>432</v>
      </c>
      <c r="E3" s="64" t="s">
        <v>429</v>
      </c>
      <c r="F3" s="64" t="s">
        <v>433</v>
      </c>
      <c r="G3" s="64" t="s">
        <v>434</v>
      </c>
      <c r="H3" s="64" t="s">
        <v>430</v>
      </c>
      <c r="I3" s="64" t="s">
        <v>467</v>
      </c>
      <c r="J3" s="64" t="s">
        <v>435</v>
      </c>
      <c r="O3" s="67"/>
      <c r="P3" s="67"/>
    </row>
    <row r="4" spans="1:16" s="62" customFormat="1" ht="18.899999999999999" customHeight="1" x14ac:dyDescent="0.3">
      <c r="A4" s="83" t="s">
        <v>374</v>
      </c>
      <c r="B4" s="69">
        <v>9</v>
      </c>
      <c r="C4" s="70">
        <v>0.8771929825</v>
      </c>
      <c r="D4" s="70">
        <v>0.86939041689999996</v>
      </c>
      <c r="E4" s="69">
        <v>17</v>
      </c>
      <c r="F4" s="70">
        <v>1.2820512821000001</v>
      </c>
      <c r="G4" s="70">
        <v>1.2760827119</v>
      </c>
      <c r="H4" s="69">
        <v>9</v>
      </c>
      <c r="I4" s="70">
        <v>0.63559322029999998</v>
      </c>
      <c r="J4" s="84">
        <v>0.649008111</v>
      </c>
    </row>
    <row r="5" spans="1:16" s="62" customFormat="1" ht="18.899999999999999" customHeight="1" x14ac:dyDescent="0.3">
      <c r="A5" s="83" t="s">
        <v>359</v>
      </c>
      <c r="B5" s="69">
        <v>8</v>
      </c>
      <c r="C5" s="70">
        <v>0.71364852810000001</v>
      </c>
      <c r="D5" s="70">
        <v>0.67104762429999998</v>
      </c>
      <c r="E5" s="69">
        <v>10</v>
      </c>
      <c r="F5" s="70">
        <v>0.74074074069999996</v>
      </c>
      <c r="G5" s="70">
        <v>0.70833005540000005</v>
      </c>
      <c r="H5" s="69">
        <v>12</v>
      </c>
      <c r="I5" s="70">
        <v>0.80375083719999996</v>
      </c>
      <c r="J5" s="84">
        <v>0.770953687</v>
      </c>
    </row>
    <row r="6" spans="1:16" s="62" customFormat="1" ht="18.899999999999999" customHeight="1" x14ac:dyDescent="0.3">
      <c r="A6" s="83" t="s">
        <v>392</v>
      </c>
      <c r="B6" s="69">
        <v>8</v>
      </c>
      <c r="C6" s="70">
        <v>1.1678832117</v>
      </c>
      <c r="D6" s="70">
        <v>1.1673881005</v>
      </c>
      <c r="E6" s="69">
        <v>13</v>
      </c>
      <c r="F6" s="70">
        <v>1.3265306122</v>
      </c>
      <c r="G6" s="70">
        <v>1.3425503408999999</v>
      </c>
      <c r="H6" s="69">
        <v>14</v>
      </c>
      <c r="I6" s="70">
        <v>1.3232514178000001</v>
      </c>
      <c r="J6" s="84">
        <v>1.3255013950000001</v>
      </c>
    </row>
    <row r="7" spans="1:16" s="62" customFormat="1" ht="18.899999999999999" customHeight="1" x14ac:dyDescent="0.3">
      <c r="A7" s="83" t="s">
        <v>360</v>
      </c>
      <c r="B7" s="69" t="s">
        <v>439</v>
      </c>
      <c r="C7" s="70" t="s">
        <v>439</v>
      </c>
      <c r="D7" s="70" t="s">
        <v>439</v>
      </c>
      <c r="E7" s="69">
        <v>9</v>
      </c>
      <c r="F7" s="70">
        <v>0.86042065010000002</v>
      </c>
      <c r="G7" s="70">
        <v>0.84070294850000005</v>
      </c>
      <c r="H7" s="69">
        <v>11</v>
      </c>
      <c r="I7" s="70">
        <v>0.89285714289999996</v>
      </c>
      <c r="J7" s="84">
        <v>0.88292067429999999</v>
      </c>
    </row>
    <row r="8" spans="1:16" s="62" customFormat="1" ht="18.899999999999999" customHeight="1" x14ac:dyDescent="0.3">
      <c r="A8" s="83" t="s">
        <v>361</v>
      </c>
      <c r="B8" s="69">
        <v>6</v>
      </c>
      <c r="C8" s="70">
        <v>0.5859375</v>
      </c>
      <c r="D8" s="70">
        <v>0.56663687650000005</v>
      </c>
      <c r="E8" s="69">
        <v>10</v>
      </c>
      <c r="F8" s="70">
        <v>0.89766606819999994</v>
      </c>
      <c r="G8" s="70">
        <v>0.84860165450000002</v>
      </c>
      <c r="H8" s="69">
        <v>10</v>
      </c>
      <c r="I8" s="70">
        <v>0.83682008370000005</v>
      </c>
      <c r="J8" s="84">
        <v>0.79198746909999995</v>
      </c>
    </row>
    <row r="9" spans="1:16" s="62" customFormat="1" ht="18.899999999999999" customHeight="1" x14ac:dyDescent="0.3">
      <c r="A9" s="83" t="s">
        <v>373</v>
      </c>
      <c r="B9" s="69">
        <v>6</v>
      </c>
      <c r="C9" s="70">
        <v>1.2048192770999999</v>
      </c>
      <c r="D9" s="70">
        <v>1.1893122892000001</v>
      </c>
      <c r="E9" s="69" t="s">
        <v>439</v>
      </c>
      <c r="F9" s="70" t="s">
        <v>439</v>
      </c>
      <c r="G9" s="70" t="s">
        <v>439</v>
      </c>
      <c r="H9" s="69">
        <v>6</v>
      </c>
      <c r="I9" s="70">
        <v>0.76142131980000005</v>
      </c>
      <c r="J9" s="84">
        <v>0.75878711219999995</v>
      </c>
    </row>
    <row r="10" spans="1:16" s="62" customFormat="1" ht="18.899999999999999" customHeight="1" x14ac:dyDescent="0.3">
      <c r="A10" s="83" t="s">
        <v>362</v>
      </c>
      <c r="B10" s="69">
        <v>11</v>
      </c>
      <c r="C10" s="70">
        <v>2.3012552301000002</v>
      </c>
      <c r="D10" s="70">
        <v>2.2203396624999998</v>
      </c>
      <c r="E10" s="69">
        <v>9</v>
      </c>
      <c r="F10" s="70">
        <v>1.4610389610000001</v>
      </c>
      <c r="G10" s="70">
        <v>1.3640860609000001</v>
      </c>
      <c r="H10" s="69" t="s">
        <v>439</v>
      </c>
      <c r="I10" s="70" t="s">
        <v>439</v>
      </c>
      <c r="J10" s="84" t="s">
        <v>439</v>
      </c>
    </row>
    <row r="11" spans="1:16" s="62" customFormat="1" ht="18.899999999999999" customHeight="1" x14ac:dyDescent="0.3">
      <c r="A11" s="83" t="s">
        <v>363</v>
      </c>
      <c r="B11" s="69">
        <v>13</v>
      </c>
      <c r="C11" s="70">
        <v>2.3985239852000002</v>
      </c>
      <c r="D11" s="70">
        <v>2.2998374489</v>
      </c>
      <c r="E11" s="69" t="s">
        <v>439</v>
      </c>
      <c r="F11" s="70" t="s">
        <v>439</v>
      </c>
      <c r="G11" s="70" t="s">
        <v>439</v>
      </c>
      <c r="H11" s="69">
        <v>8</v>
      </c>
      <c r="I11" s="70">
        <v>1.0884353740999999</v>
      </c>
      <c r="J11" s="84">
        <v>1.0362590079</v>
      </c>
    </row>
    <row r="12" spans="1:16" s="62" customFormat="1" ht="18.899999999999999" customHeight="1" x14ac:dyDescent="0.3">
      <c r="A12" s="83" t="s">
        <v>364</v>
      </c>
      <c r="B12" s="69">
        <v>13</v>
      </c>
      <c r="C12" s="70">
        <v>1.4054054054</v>
      </c>
      <c r="D12" s="70">
        <v>1.3717324225</v>
      </c>
      <c r="E12" s="69">
        <v>24</v>
      </c>
      <c r="F12" s="70">
        <v>1.8987341771999999</v>
      </c>
      <c r="G12" s="70">
        <v>1.8089643677</v>
      </c>
      <c r="H12" s="69">
        <v>18</v>
      </c>
      <c r="I12" s="70">
        <v>1.2613875263000001</v>
      </c>
      <c r="J12" s="84">
        <v>1.2188377020000001</v>
      </c>
    </row>
    <row r="13" spans="1:16" s="62" customFormat="1" ht="18.899999999999999" customHeight="1" x14ac:dyDescent="0.3">
      <c r="A13" s="83" t="s">
        <v>365</v>
      </c>
      <c r="B13" s="69">
        <v>15</v>
      </c>
      <c r="C13" s="70">
        <v>1.2096774194</v>
      </c>
      <c r="D13" s="70">
        <v>1.1976132801999999</v>
      </c>
      <c r="E13" s="69">
        <v>15</v>
      </c>
      <c r="F13" s="70">
        <v>0.96277278560000001</v>
      </c>
      <c r="G13" s="70">
        <v>0.95243746900000004</v>
      </c>
      <c r="H13" s="69">
        <v>19</v>
      </c>
      <c r="I13" s="70">
        <v>1.1459589867</v>
      </c>
      <c r="J13" s="84">
        <v>1.1333902971000001</v>
      </c>
    </row>
    <row r="14" spans="1:16" s="62" customFormat="1" ht="18.899999999999999" customHeight="1" x14ac:dyDescent="0.3">
      <c r="A14" s="83" t="s">
        <v>366</v>
      </c>
      <c r="B14" s="69">
        <v>15</v>
      </c>
      <c r="C14" s="70">
        <v>1.4478764478999999</v>
      </c>
      <c r="D14" s="70">
        <v>1.4615986594999999</v>
      </c>
      <c r="E14" s="69">
        <v>24</v>
      </c>
      <c r="F14" s="70">
        <v>1.8561484919</v>
      </c>
      <c r="G14" s="70">
        <v>1.8070131866000001</v>
      </c>
      <c r="H14" s="69">
        <v>23</v>
      </c>
      <c r="I14" s="70">
        <v>1.6642547032999999</v>
      </c>
      <c r="J14" s="84">
        <v>1.6275093519999999</v>
      </c>
    </row>
    <row r="15" spans="1:16" s="62" customFormat="1" ht="18.899999999999999" customHeight="1" x14ac:dyDescent="0.3">
      <c r="A15" s="83" t="s">
        <v>367</v>
      </c>
      <c r="B15" s="69">
        <v>16</v>
      </c>
      <c r="C15" s="70">
        <v>1.9728729963</v>
      </c>
      <c r="D15" s="70">
        <v>1.9480042838</v>
      </c>
      <c r="E15" s="69">
        <v>13</v>
      </c>
      <c r="F15" s="70">
        <v>1.2287334593999999</v>
      </c>
      <c r="G15" s="70">
        <v>1.2249382930999999</v>
      </c>
      <c r="H15" s="69">
        <v>12</v>
      </c>
      <c r="I15" s="70">
        <v>1.0256410255999999</v>
      </c>
      <c r="J15" s="84">
        <v>1.0181775821000001</v>
      </c>
    </row>
    <row r="16" spans="1:16" s="62" customFormat="1" ht="18.899999999999999" customHeight="1" x14ac:dyDescent="0.3">
      <c r="A16" s="83" t="s">
        <v>368</v>
      </c>
      <c r="B16" s="69">
        <v>9</v>
      </c>
      <c r="C16" s="70">
        <v>1.8828451882999999</v>
      </c>
      <c r="D16" s="70">
        <v>1.8821565613</v>
      </c>
      <c r="E16" s="69" t="s">
        <v>439</v>
      </c>
      <c r="F16" s="70" t="s">
        <v>439</v>
      </c>
      <c r="G16" s="70" t="s">
        <v>439</v>
      </c>
      <c r="H16" s="69">
        <v>9</v>
      </c>
      <c r="I16" s="70">
        <v>1.3005780347</v>
      </c>
      <c r="J16" s="84">
        <v>1.2802920783</v>
      </c>
    </row>
    <row r="17" spans="1:12" s="62" customFormat="1" ht="18.899999999999999" customHeight="1" x14ac:dyDescent="0.3">
      <c r="A17" s="83" t="s">
        <v>372</v>
      </c>
      <c r="B17" s="69" t="s">
        <v>439</v>
      </c>
      <c r="C17" s="70" t="s">
        <v>439</v>
      </c>
      <c r="D17" s="70" t="s">
        <v>439</v>
      </c>
      <c r="E17" s="69" t="s">
        <v>439</v>
      </c>
      <c r="F17" s="70" t="s">
        <v>439</v>
      </c>
      <c r="G17" s="70" t="s">
        <v>439</v>
      </c>
      <c r="H17" s="69" t="s">
        <v>439</v>
      </c>
      <c r="I17" s="70" t="s">
        <v>439</v>
      </c>
      <c r="J17" s="84" t="s">
        <v>439</v>
      </c>
    </row>
    <row r="18" spans="1:12" s="62" customFormat="1" ht="18.899999999999999" customHeight="1" x14ac:dyDescent="0.3">
      <c r="A18" s="83" t="s">
        <v>369</v>
      </c>
      <c r="B18" s="69">
        <v>20</v>
      </c>
      <c r="C18" s="70">
        <v>2.7624309392000002</v>
      </c>
      <c r="D18" s="70">
        <v>2.7923588080999999</v>
      </c>
      <c r="E18" s="69">
        <v>23</v>
      </c>
      <c r="F18" s="70">
        <v>2.3686920699999998</v>
      </c>
      <c r="G18" s="70">
        <v>2.3725605806000001</v>
      </c>
      <c r="H18" s="69">
        <v>24</v>
      </c>
      <c r="I18" s="70">
        <v>2.2641509433999998</v>
      </c>
      <c r="J18" s="84">
        <v>2.2708749077000001</v>
      </c>
    </row>
    <row r="19" spans="1:12" s="62" customFormat="1" ht="18.899999999999999" customHeight="1" x14ac:dyDescent="0.3">
      <c r="A19" s="83" t="s">
        <v>370</v>
      </c>
      <c r="B19" s="69">
        <v>20</v>
      </c>
      <c r="C19" s="70">
        <v>2.0597322347999998</v>
      </c>
      <c r="D19" s="70">
        <v>2.0977914772999999</v>
      </c>
      <c r="E19" s="69">
        <v>24</v>
      </c>
      <c r="F19" s="70">
        <v>1.9801980198</v>
      </c>
      <c r="G19" s="70">
        <v>1.9853279211999999</v>
      </c>
      <c r="H19" s="69">
        <v>28</v>
      </c>
      <c r="I19" s="70">
        <v>2.1406727828999998</v>
      </c>
      <c r="J19" s="84">
        <v>2.1236386076999998</v>
      </c>
    </row>
    <row r="20" spans="1:12" s="62" customFormat="1" ht="18.899999999999999" customHeight="1" x14ac:dyDescent="0.3">
      <c r="A20" s="83" t="s">
        <v>371</v>
      </c>
      <c r="B20" s="69">
        <v>9</v>
      </c>
      <c r="C20" s="70">
        <v>1.0600706714000001</v>
      </c>
      <c r="D20" s="70">
        <v>1.1344621403999999</v>
      </c>
      <c r="E20" s="69">
        <v>15</v>
      </c>
      <c r="F20" s="70">
        <v>1.2942191543999999</v>
      </c>
      <c r="G20" s="70">
        <v>1.3962258030000001</v>
      </c>
      <c r="H20" s="69">
        <v>14</v>
      </c>
      <c r="I20" s="70">
        <v>1.0614101592</v>
      </c>
      <c r="J20" s="84">
        <v>1.1475513153000001</v>
      </c>
    </row>
    <row r="21" spans="1:12" s="62" customFormat="1" ht="18.899999999999999" customHeight="1" x14ac:dyDescent="0.3">
      <c r="A21" s="85" t="s">
        <v>172</v>
      </c>
      <c r="B21" s="86">
        <v>187</v>
      </c>
      <c r="C21" s="87">
        <v>1.3659605551</v>
      </c>
      <c r="D21" s="87">
        <v>1.3687052166</v>
      </c>
      <c r="E21" s="86">
        <v>226</v>
      </c>
      <c r="F21" s="87">
        <v>1.2746038013000001</v>
      </c>
      <c r="G21" s="87">
        <v>1.2702158884999999</v>
      </c>
      <c r="H21" s="86">
        <v>224</v>
      </c>
      <c r="I21" s="87">
        <v>1.1584009929000001</v>
      </c>
      <c r="J21" s="88">
        <v>1.1552358536</v>
      </c>
    </row>
    <row r="22" spans="1:12" ht="18.899999999999999" customHeight="1" x14ac:dyDescent="0.25">
      <c r="A22" s="89" t="s">
        <v>29</v>
      </c>
      <c r="B22" s="90">
        <v>1101</v>
      </c>
      <c r="C22" s="91">
        <v>1.1901802025999999</v>
      </c>
      <c r="D22" s="91">
        <v>1.1987022261</v>
      </c>
      <c r="E22" s="90">
        <v>1241</v>
      </c>
      <c r="F22" s="91">
        <v>1.0246290777</v>
      </c>
      <c r="G22" s="91">
        <v>1.022865425</v>
      </c>
      <c r="H22" s="90">
        <v>1424</v>
      </c>
      <c r="I22" s="91">
        <v>1.0240552299000001</v>
      </c>
      <c r="J22" s="92">
        <v>1.0240552299000001</v>
      </c>
      <c r="K22" s="93"/>
      <c r="L22" s="93"/>
    </row>
    <row r="23" spans="1:12" ht="18.899999999999999" customHeight="1" x14ac:dyDescent="0.25">
      <c r="A23" s="77" t="s">
        <v>418</v>
      </c>
    </row>
    <row r="25" spans="1:12" ht="15.6" x14ac:dyDescent="0.3">
      <c r="A25" s="121" t="s">
        <v>465</v>
      </c>
      <c r="B25" s="80"/>
      <c r="C25" s="80"/>
      <c r="D25" s="80"/>
      <c r="E25" s="80"/>
      <c r="F25" s="80"/>
      <c r="G25" s="80"/>
      <c r="H25" s="80"/>
      <c r="I25" s="80"/>
      <c r="J25" s="80"/>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B44" s="79"/>
      <c r="H44" s="79"/>
    </row>
    <row r="45" spans="1:10" x14ac:dyDescent="0.25">
      <c r="A45" s="62"/>
      <c r="B45" s="62"/>
      <c r="C45" s="62"/>
      <c r="D45" s="62"/>
      <c r="F45" s="62"/>
      <c r="G45" s="62"/>
      <c r="H45" s="62"/>
      <c r="I45" s="62"/>
      <c r="J45" s="62"/>
    </row>
    <row r="46" spans="1:10" x14ac:dyDescent="0.25">
      <c r="B46" s="79"/>
      <c r="H46" s="79"/>
    </row>
    <row r="47" spans="1:10" x14ac:dyDescent="0.25">
      <c r="B47" s="79"/>
      <c r="H47"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455</v>
      </c>
      <c r="B1" s="61"/>
      <c r="C1" s="61"/>
      <c r="D1" s="61"/>
      <c r="E1" s="61"/>
      <c r="F1" s="61"/>
      <c r="G1" s="61"/>
      <c r="H1" s="61"/>
      <c r="I1" s="61"/>
      <c r="J1" s="61"/>
    </row>
    <row r="2" spans="1:16" s="62" customFormat="1" ht="18.899999999999999" customHeight="1" x14ac:dyDescent="0.3">
      <c r="A2" s="1" t="s">
        <v>457</v>
      </c>
      <c r="B2" s="63"/>
      <c r="C2" s="63"/>
      <c r="D2" s="63"/>
      <c r="E2" s="63"/>
      <c r="F2" s="63"/>
      <c r="G2" s="63"/>
      <c r="H2" s="63"/>
      <c r="I2" s="63"/>
      <c r="J2" s="63"/>
    </row>
    <row r="3" spans="1:16" s="66" customFormat="1" ht="54" customHeight="1" x14ac:dyDescent="0.3">
      <c r="A3" s="103" t="s">
        <v>462</v>
      </c>
      <c r="B3" s="64" t="s">
        <v>428</v>
      </c>
      <c r="C3" s="64" t="s">
        <v>431</v>
      </c>
      <c r="D3" s="64" t="s">
        <v>432</v>
      </c>
      <c r="E3" s="64" t="s">
        <v>429</v>
      </c>
      <c r="F3" s="64" t="s">
        <v>433</v>
      </c>
      <c r="G3" s="64" t="s">
        <v>434</v>
      </c>
      <c r="H3" s="64" t="s">
        <v>430</v>
      </c>
      <c r="I3" s="64" t="s">
        <v>467</v>
      </c>
      <c r="J3" s="64" t="s">
        <v>435</v>
      </c>
      <c r="O3" s="67"/>
      <c r="P3" s="67"/>
    </row>
    <row r="4" spans="1:16" s="62" customFormat="1" ht="56.25" customHeight="1" x14ac:dyDescent="0.3">
      <c r="A4" s="94" t="s">
        <v>385</v>
      </c>
      <c r="B4" s="69" t="s">
        <v>439</v>
      </c>
      <c r="C4" s="70" t="s">
        <v>439</v>
      </c>
      <c r="D4" s="70" t="s">
        <v>439</v>
      </c>
      <c r="E4" s="69" t="s">
        <v>439</v>
      </c>
      <c r="F4" s="70" t="s">
        <v>439</v>
      </c>
      <c r="G4" s="70" t="s">
        <v>439</v>
      </c>
      <c r="H4" s="69" t="s">
        <v>439</v>
      </c>
      <c r="I4" s="70" t="s">
        <v>439</v>
      </c>
      <c r="J4" s="84" t="s">
        <v>439</v>
      </c>
    </row>
    <row r="5" spans="1:16" s="62" customFormat="1" ht="56.25" customHeight="1" x14ac:dyDescent="0.3">
      <c r="A5" s="94" t="s">
        <v>375</v>
      </c>
      <c r="B5" s="69" t="s">
        <v>439</v>
      </c>
      <c r="C5" s="70" t="s">
        <v>439</v>
      </c>
      <c r="D5" s="70" t="s">
        <v>439</v>
      </c>
      <c r="E5" s="69" t="s">
        <v>439</v>
      </c>
      <c r="F5" s="70" t="s">
        <v>439</v>
      </c>
      <c r="G5" s="70" t="s">
        <v>439</v>
      </c>
      <c r="H5" s="69" t="s">
        <v>439</v>
      </c>
      <c r="I5" s="70" t="s">
        <v>439</v>
      </c>
      <c r="J5" s="84" t="s">
        <v>439</v>
      </c>
    </row>
    <row r="6" spans="1:16" s="62" customFormat="1" ht="56.25" customHeight="1" x14ac:dyDescent="0.3">
      <c r="A6" s="94" t="s">
        <v>386</v>
      </c>
      <c r="B6" s="69">
        <v>16</v>
      </c>
      <c r="C6" s="70">
        <v>1.6736401674000001</v>
      </c>
      <c r="D6" s="70">
        <v>1.7834163805000001</v>
      </c>
      <c r="E6" s="69">
        <v>13</v>
      </c>
      <c r="F6" s="70">
        <v>0.95870206489999998</v>
      </c>
      <c r="G6" s="70">
        <v>1.0159107600999999</v>
      </c>
      <c r="H6" s="69">
        <v>17</v>
      </c>
      <c r="I6" s="70">
        <v>1.0435850215</v>
      </c>
      <c r="J6" s="84">
        <v>1.1089832412</v>
      </c>
    </row>
    <row r="7" spans="1:16" s="62" customFormat="1" ht="56.25" customHeight="1" x14ac:dyDescent="0.3">
      <c r="A7" s="94" t="s">
        <v>384</v>
      </c>
      <c r="B7" s="69">
        <v>24</v>
      </c>
      <c r="C7" s="70">
        <v>2.0185029437000002</v>
      </c>
      <c r="D7" s="70">
        <v>2.1478773675</v>
      </c>
      <c r="E7" s="69">
        <v>17</v>
      </c>
      <c r="F7" s="70">
        <v>1.0932475883999999</v>
      </c>
      <c r="G7" s="70">
        <v>1.1645594222</v>
      </c>
      <c r="H7" s="69">
        <v>31</v>
      </c>
      <c r="I7" s="70">
        <v>1.8299881936</v>
      </c>
      <c r="J7" s="84">
        <v>1.9412960080999999</v>
      </c>
    </row>
    <row r="8" spans="1:16" s="62" customFormat="1" ht="56.25" customHeight="1" x14ac:dyDescent="0.3">
      <c r="A8" s="94" t="s">
        <v>389</v>
      </c>
      <c r="B8" s="69">
        <v>0</v>
      </c>
      <c r="C8" s="70">
        <v>0</v>
      </c>
      <c r="D8" s="70">
        <v>0</v>
      </c>
      <c r="E8" s="69">
        <v>0</v>
      </c>
      <c r="F8" s="70">
        <v>0</v>
      </c>
      <c r="G8" s="70">
        <v>0</v>
      </c>
      <c r="H8" s="69" t="s">
        <v>439</v>
      </c>
      <c r="I8" s="70" t="s">
        <v>439</v>
      </c>
      <c r="J8" s="84" t="s">
        <v>439</v>
      </c>
    </row>
    <row r="9" spans="1:16" s="62" customFormat="1" ht="56.25" customHeight="1" x14ac:dyDescent="0.3">
      <c r="A9" s="94" t="s">
        <v>390</v>
      </c>
      <c r="B9" s="69" t="s">
        <v>439</v>
      </c>
      <c r="C9" s="70" t="s">
        <v>439</v>
      </c>
      <c r="D9" s="70" t="s">
        <v>439</v>
      </c>
      <c r="E9" s="69" t="s">
        <v>439</v>
      </c>
      <c r="F9" s="70" t="s">
        <v>439</v>
      </c>
      <c r="G9" s="70" t="s">
        <v>439</v>
      </c>
      <c r="H9" s="69" t="s">
        <v>439</v>
      </c>
      <c r="I9" s="70" t="s">
        <v>439</v>
      </c>
      <c r="J9" s="84" t="s">
        <v>439</v>
      </c>
    </row>
    <row r="10" spans="1:16" s="62" customFormat="1" ht="56.25" customHeight="1" x14ac:dyDescent="0.3">
      <c r="A10" s="94" t="s">
        <v>391</v>
      </c>
      <c r="B10" s="69" t="s">
        <v>439</v>
      </c>
      <c r="C10" s="70" t="s">
        <v>439</v>
      </c>
      <c r="D10" s="70" t="s">
        <v>439</v>
      </c>
      <c r="E10" s="69" t="s">
        <v>439</v>
      </c>
      <c r="F10" s="70" t="s">
        <v>439</v>
      </c>
      <c r="G10" s="70" t="s">
        <v>439</v>
      </c>
      <c r="H10" s="69" t="s">
        <v>439</v>
      </c>
      <c r="I10" s="70" t="s">
        <v>439</v>
      </c>
      <c r="J10" s="84" t="s">
        <v>439</v>
      </c>
    </row>
    <row r="11" spans="1:16" s="62" customFormat="1" ht="56.25" customHeight="1" x14ac:dyDescent="0.3">
      <c r="A11" s="94" t="s">
        <v>378</v>
      </c>
      <c r="B11" s="69">
        <v>20</v>
      </c>
      <c r="C11" s="70">
        <v>3.1948881788999999</v>
      </c>
      <c r="D11" s="70">
        <v>3.6245020481000001</v>
      </c>
      <c r="E11" s="69">
        <v>17</v>
      </c>
      <c r="F11" s="70">
        <v>2.1850899742999998</v>
      </c>
      <c r="G11" s="70">
        <v>2.4557173503</v>
      </c>
      <c r="H11" s="69">
        <v>19</v>
      </c>
      <c r="I11" s="70">
        <v>1.8060836501999999</v>
      </c>
      <c r="J11" s="84">
        <v>2.0255349706999999</v>
      </c>
    </row>
    <row r="12" spans="1:16" s="62" customFormat="1" ht="56.25" customHeight="1" x14ac:dyDescent="0.3">
      <c r="A12" s="94" t="s">
        <v>379</v>
      </c>
      <c r="B12" s="69">
        <v>21</v>
      </c>
      <c r="C12" s="70">
        <v>3.0042918455000001</v>
      </c>
      <c r="D12" s="70">
        <v>3.4424702038000001</v>
      </c>
      <c r="E12" s="69">
        <v>17</v>
      </c>
      <c r="F12" s="70">
        <v>2.0047169811000001</v>
      </c>
      <c r="G12" s="70">
        <v>2.2418942258999999</v>
      </c>
      <c r="H12" s="69">
        <v>25</v>
      </c>
      <c r="I12" s="70">
        <v>2.5614754097999999</v>
      </c>
      <c r="J12" s="84">
        <v>2.8969842002999999</v>
      </c>
    </row>
    <row r="13" spans="1:16" s="62" customFormat="1" ht="56.25" customHeight="1" x14ac:dyDescent="0.3">
      <c r="A13" s="94" t="s">
        <v>387</v>
      </c>
      <c r="B13" s="69">
        <v>15</v>
      </c>
      <c r="C13" s="70">
        <v>3.6945812808</v>
      </c>
      <c r="D13" s="70">
        <v>4.2867891885000002</v>
      </c>
      <c r="E13" s="69" t="s">
        <v>439</v>
      </c>
      <c r="F13" s="70" t="s">
        <v>439</v>
      </c>
      <c r="G13" s="70" t="s">
        <v>439</v>
      </c>
      <c r="H13" s="69">
        <v>18</v>
      </c>
      <c r="I13" s="70">
        <v>2.8985507246000002</v>
      </c>
      <c r="J13" s="84">
        <v>3.3521164778000001</v>
      </c>
    </row>
    <row r="14" spans="1:16" s="62" customFormat="1" ht="56.25" customHeight="1" x14ac:dyDescent="0.3">
      <c r="A14" s="94" t="s">
        <v>388</v>
      </c>
      <c r="B14" s="69" t="s">
        <v>439</v>
      </c>
      <c r="C14" s="70" t="s">
        <v>439</v>
      </c>
      <c r="D14" s="70" t="s">
        <v>439</v>
      </c>
      <c r="E14" s="69" t="s">
        <v>439</v>
      </c>
      <c r="F14" s="70" t="s">
        <v>439</v>
      </c>
      <c r="G14" s="70" t="s">
        <v>439</v>
      </c>
      <c r="H14" s="69" t="s">
        <v>439</v>
      </c>
      <c r="I14" s="70" t="s">
        <v>439</v>
      </c>
      <c r="J14" s="84" t="s">
        <v>439</v>
      </c>
    </row>
    <row r="15" spans="1:16" s="62" customFormat="1" ht="56.25" customHeight="1" x14ac:dyDescent="0.3">
      <c r="A15" s="94" t="s">
        <v>380</v>
      </c>
      <c r="B15" s="69" t="s">
        <v>439</v>
      </c>
      <c r="C15" s="70" t="s">
        <v>439</v>
      </c>
      <c r="D15" s="70" t="s">
        <v>439</v>
      </c>
      <c r="E15" s="69">
        <v>7</v>
      </c>
      <c r="F15" s="70">
        <v>2.1604938271999998</v>
      </c>
      <c r="G15" s="70">
        <v>2.4525290281999998</v>
      </c>
      <c r="H15" s="69">
        <v>7</v>
      </c>
      <c r="I15" s="70">
        <v>1.8421052631999999</v>
      </c>
      <c r="J15" s="84">
        <v>2.0973737553</v>
      </c>
    </row>
    <row r="16" spans="1:16" s="62" customFormat="1" ht="56.25" customHeight="1" x14ac:dyDescent="0.3">
      <c r="A16" s="94" t="s">
        <v>383</v>
      </c>
      <c r="B16" s="69" t="s">
        <v>439</v>
      </c>
      <c r="C16" s="70" t="s">
        <v>439</v>
      </c>
      <c r="D16" s="70" t="s">
        <v>439</v>
      </c>
      <c r="E16" s="69" t="s">
        <v>439</v>
      </c>
      <c r="F16" s="70" t="s">
        <v>439</v>
      </c>
      <c r="G16" s="70" t="s">
        <v>439</v>
      </c>
      <c r="H16" s="69" t="s">
        <v>439</v>
      </c>
      <c r="I16" s="70" t="s">
        <v>439</v>
      </c>
      <c r="J16" s="84" t="s">
        <v>439</v>
      </c>
    </row>
    <row r="17" spans="1:12" s="62" customFormat="1" ht="56.25" customHeight="1" x14ac:dyDescent="0.3">
      <c r="A17" s="94" t="s">
        <v>382</v>
      </c>
      <c r="B17" s="69">
        <v>40</v>
      </c>
      <c r="C17" s="70">
        <v>2.9651593773</v>
      </c>
      <c r="D17" s="70">
        <v>3.6782447317</v>
      </c>
      <c r="E17" s="69">
        <v>45</v>
      </c>
      <c r="F17" s="70">
        <v>2.7590435316000002</v>
      </c>
      <c r="G17" s="70">
        <v>3.4479330139000002</v>
      </c>
      <c r="H17" s="69">
        <v>60</v>
      </c>
      <c r="I17" s="70">
        <v>3.2590983160999998</v>
      </c>
      <c r="J17" s="84">
        <v>3.9394853473000002</v>
      </c>
    </row>
    <row r="18" spans="1:12" s="62" customFormat="1" ht="56.25" customHeight="1" x14ac:dyDescent="0.3">
      <c r="A18" s="94" t="s">
        <v>381</v>
      </c>
      <c r="B18" s="69">
        <v>11</v>
      </c>
      <c r="C18" s="70">
        <v>2.7160493827000001</v>
      </c>
      <c r="D18" s="70">
        <v>3.1717552685000001</v>
      </c>
      <c r="E18" s="69">
        <v>11</v>
      </c>
      <c r="F18" s="70">
        <v>2.1526418786999999</v>
      </c>
      <c r="G18" s="70">
        <v>2.4633951846</v>
      </c>
      <c r="H18" s="69">
        <v>11</v>
      </c>
      <c r="I18" s="70">
        <v>1.8771331058</v>
      </c>
      <c r="J18" s="84">
        <v>2.1214528334999998</v>
      </c>
    </row>
    <row r="19" spans="1:12" s="62" customFormat="1" ht="18.600000000000001" customHeight="1" x14ac:dyDescent="0.3">
      <c r="A19" s="85" t="s">
        <v>170</v>
      </c>
      <c r="B19" s="86">
        <v>166</v>
      </c>
      <c r="C19" s="87">
        <v>2.2004241782</v>
      </c>
      <c r="D19" s="87">
        <v>2.4352193257999999</v>
      </c>
      <c r="E19" s="86">
        <v>150</v>
      </c>
      <c r="F19" s="87">
        <v>1.545913635</v>
      </c>
      <c r="G19" s="87">
        <v>1.6917471659000001</v>
      </c>
      <c r="H19" s="86">
        <v>210</v>
      </c>
      <c r="I19" s="87">
        <v>1.8805408794</v>
      </c>
      <c r="J19" s="88">
        <v>2.0529794718000001</v>
      </c>
    </row>
    <row r="20" spans="1:12" ht="18.899999999999999" customHeight="1" x14ac:dyDescent="0.25">
      <c r="A20" s="89" t="s">
        <v>29</v>
      </c>
      <c r="B20" s="90">
        <v>1101</v>
      </c>
      <c r="C20" s="91">
        <v>1.1901802025999999</v>
      </c>
      <c r="D20" s="91">
        <v>1.1987022261</v>
      </c>
      <c r="E20" s="90">
        <v>1241</v>
      </c>
      <c r="F20" s="91">
        <v>1.0246290777</v>
      </c>
      <c r="G20" s="91">
        <v>1.022865425</v>
      </c>
      <c r="H20" s="90">
        <v>1424</v>
      </c>
      <c r="I20" s="91">
        <v>1.0240552299000001</v>
      </c>
      <c r="J20" s="92">
        <v>1.0240552299000001</v>
      </c>
      <c r="K20" s="93"/>
      <c r="L20" s="93"/>
    </row>
    <row r="21" spans="1:12" ht="18.899999999999999" customHeight="1" x14ac:dyDescent="0.25">
      <c r="A21" s="77" t="s">
        <v>418</v>
      </c>
    </row>
    <row r="23" spans="1:12" ht="15.6" x14ac:dyDescent="0.3">
      <c r="A23" s="121" t="s">
        <v>465</v>
      </c>
      <c r="B23" s="80"/>
      <c r="C23" s="80"/>
      <c r="D23" s="80"/>
      <c r="E23" s="80"/>
      <c r="F23" s="80"/>
      <c r="G23" s="80"/>
      <c r="H23" s="80"/>
      <c r="I23" s="80"/>
      <c r="J23" s="80"/>
    </row>
    <row r="24" spans="1:12" x14ac:dyDescent="0.25">
      <c r="B24" s="79"/>
      <c r="H24" s="79"/>
    </row>
    <row r="25" spans="1:12" x14ac:dyDescent="0.25">
      <c r="B25" s="79"/>
      <c r="H25" s="79"/>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A42" s="62"/>
      <c r="B42" s="62"/>
      <c r="C42" s="62"/>
      <c r="D42" s="62"/>
      <c r="F42" s="62"/>
      <c r="G42" s="62"/>
      <c r="H42" s="62"/>
      <c r="I42" s="62"/>
      <c r="J42" s="62"/>
    </row>
    <row r="43" spans="1:10" x14ac:dyDescent="0.25">
      <c r="B43" s="79"/>
      <c r="H43" s="79"/>
    </row>
    <row r="44" spans="1:10" x14ac:dyDescent="0.25">
      <c r="B44" s="79"/>
      <c r="H44" s="79"/>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9"/>
  <sheetViews>
    <sheetView showGridLines="0" workbookViewId="0"/>
  </sheetViews>
  <sheetFormatPr defaultColWidth="9.33203125" defaultRowHeight="15" x14ac:dyDescent="0.25"/>
  <cols>
    <col min="1" max="1" width="41.5546875" style="79" customWidth="1"/>
    <col min="2" max="2" width="20.88671875" style="78" bestFit="1" customWidth="1"/>
    <col min="3" max="3" width="20.88671875" style="79" bestFit="1" customWidth="1"/>
    <col min="4" max="4" width="21" style="79" customWidth="1"/>
    <col min="5"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0" t="s">
        <v>468</v>
      </c>
      <c r="B1" s="61"/>
      <c r="C1" s="61"/>
      <c r="D1" s="61"/>
      <c r="E1" s="61"/>
    </row>
    <row r="2" spans="1:8" s="62" customFormat="1" ht="18.899999999999999" customHeight="1" x14ac:dyDescent="0.3">
      <c r="A2" s="1" t="s">
        <v>456</v>
      </c>
      <c r="B2" s="63"/>
      <c r="C2" s="63"/>
      <c r="D2" s="63"/>
      <c r="E2" s="95"/>
    </row>
    <row r="3" spans="1:8" ht="31.2" x14ac:dyDescent="0.25">
      <c r="A3" s="81" t="s">
        <v>30</v>
      </c>
      <c r="B3" s="64" t="s">
        <v>425</v>
      </c>
      <c r="C3" s="64" t="s">
        <v>426</v>
      </c>
      <c r="D3" s="65" t="s">
        <v>427</v>
      </c>
      <c r="H3" s="79"/>
    </row>
    <row r="4" spans="1:8" ht="18.899999999999999" customHeight="1" x14ac:dyDescent="0.25">
      <c r="A4" s="83" t="s">
        <v>177</v>
      </c>
      <c r="B4" s="84">
        <v>0.7298748155</v>
      </c>
      <c r="C4" s="84">
        <v>0.5073010684</v>
      </c>
      <c r="D4" s="84">
        <v>0.71113301740000001</v>
      </c>
      <c r="F4" s="41"/>
      <c r="G4" s="42"/>
      <c r="H4" s="42"/>
    </row>
    <row r="5" spans="1:8" ht="18.899999999999999" customHeight="1" x14ac:dyDescent="0.25">
      <c r="A5" s="83" t="s">
        <v>33</v>
      </c>
      <c r="B5" s="84">
        <v>1.4334625046</v>
      </c>
      <c r="C5" s="84">
        <v>0.75601659700000001</v>
      </c>
      <c r="D5" s="84">
        <v>1.1365953102999999</v>
      </c>
      <c r="F5" s="59"/>
      <c r="G5" s="58"/>
      <c r="H5" s="58"/>
    </row>
    <row r="6" spans="1:8" ht="18.899999999999999" customHeight="1" x14ac:dyDescent="0.25">
      <c r="A6" s="83" t="s">
        <v>32</v>
      </c>
      <c r="B6" s="84">
        <v>0.95290780220000004</v>
      </c>
      <c r="C6" s="84">
        <v>1.0306852055</v>
      </c>
      <c r="D6" s="84">
        <v>0.99368664809999996</v>
      </c>
      <c r="F6" s="59"/>
      <c r="G6" s="58"/>
      <c r="H6" s="58"/>
    </row>
    <row r="7" spans="1:8" ht="18.899999999999999" customHeight="1" x14ac:dyDescent="0.25">
      <c r="A7" s="83" t="s">
        <v>31</v>
      </c>
      <c r="B7" s="84">
        <v>1.5133770676</v>
      </c>
      <c r="C7" s="84">
        <v>1.2414650546999999</v>
      </c>
      <c r="D7" s="84">
        <v>1.7504924359</v>
      </c>
      <c r="F7" s="59"/>
      <c r="G7" s="58"/>
      <c r="H7" s="58"/>
    </row>
    <row r="8" spans="1:8" ht="18.899999999999999" customHeight="1" x14ac:dyDescent="0.25">
      <c r="A8" s="83" t="s">
        <v>176</v>
      </c>
      <c r="B8" s="84">
        <v>2.4650657844000001</v>
      </c>
      <c r="C8" s="84">
        <v>2.0024615342000001</v>
      </c>
      <c r="D8" s="84">
        <v>1.6185822015</v>
      </c>
      <c r="F8" s="59"/>
      <c r="G8" s="58"/>
      <c r="H8" s="58"/>
    </row>
    <row r="9" spans="1:8" ht="18.899999999999999" customHeight="1" x14ac:dyDescent="0.25">
      <c r="A9" s="83" t="s">
        <v>175</v>
      </c>
      <c r="B9" s="84">
        <v>0.43803326209999999</v>
      </c>
      <c r="C9" s="84">
        <v>0.50007757590000002</v>
      </c>
      <c r="D9" s="84">
        <v>0.52049107539999995</v>
      </c>
      <c r="F9" s="51"/>
      <c r="G9" s="50"/>
    </row>
    <row r="10" spans="1:8" ht="18.899999999999999" customHeight="1" x14ac:dyDescent="0.25">
      <c r="A10" s="83" t="s">
        <v>36</v>
      </c>
      <c r="B10" s="84">
        <v>0.59188904939999998</v>
      </c>
      <c r="C10" s="84">
        <v>0.58282133599999997</v>
      </c>
      <c r="D10" s="84">
        <v>0.49053064070000002</v>
      </c>
      <c r="F10" s="59"/>
      <c r="G10" s="58"/>
      <c r="H10" s="58"/>
    </row>
    <row r="11" spans="1:8" ht="18.899999999999999" customHeight="1" x14ac:dyDescent="0.25">
      <c r="A11" s="83" t="s">
        <v>35</v>
      </c>
      <c r="B11" s="84">
        <v>0.91938122560000002</v>
      </c>
      <c r="C11" s="84">
        <v>0.77301017930000004</v>
      </c>
      <c r="D11" s="84">
        <v>0.59762419700000002</v>
      </c>
      <c r="F11" s="59"/>
      <c r="G11" s="58"/>
      <c r="H11" s="58"/>
    </row>
    <row r="12" spans="1:8" ht="18.899999999999999" customHeight="1" x14ac:dyDescent="0.25">
      <c r="A12" s="83" t="s">
        <v>34</v>
      </c>
      <c r="B12" s="84">
        <v>1.0617682534999999</v>
      </c>
      <c r="C12" s="84">
        <v>0.88040610900000005</v>
      </c>
      <c r="D12" s="84">
        <v>0.84765759070000002</v>
      </c>
      <c r="F12" s="59"/>
      <c r="G12" s="58"/>
      <c r="H12" s="58"/>
    </row>
    <row r="13" spans="1:8" ht="18.899999999999999" customHeight="1" x14ac:dyDescent="0.25">
      <c r="A13" s="83" t="s">
        <v>178</v>
      </c>
      <c r="B13" s="84">
        <v>1.4859010991999999</v>
      </c>
      <c r="C13" s="84">
        <v>1.4538091862</v>
      </c>
      <c r="D13" s="84">
        <v>1.4126047901000001</v>
      </c>
      <c r="F13" s="59"/>
      <c r="G13" s="58"/>
      <c r="H13" s="58"/>
    </row>
    <row r="14" spans="1:8" ht="18.899999999999999" customHeight="1" x14ac:dyDescent="0.25">
      <c r="A14" s="83" t="s">
        <v>154</v>
      </c>
      <c r="B14" s="84">
        <v>1.9587481834</v>
      </c>
      <c r="C14" s="84">
        <v>1.6091810623</v>
      </c>
      <c r="D14" s="84">
        <v>1.4280047129</v>
      </c>
      <c r="H14" s="79"/>
    </row>
    <row r="15" spans="1:8" ht="18.899999999999999" customHeight="1" x14ac:dyDescent="0.25">
      <c r="A15" s="77" t="s">
        <v>418</v>
      </c>
    </row>
    <row r="17" spans="1:8" ht="15.6" x14ac:dyDescent="0.3">
      <c r="A17" s="121" t="s">
        <v>465</v>
      </c>
    </row>
    <row r="18" spans="1:8" x14ac:dyDescent="0.25">
      <c r="B18" s="79"/>
      <c r="H18" s="79"/>
    </row>
    <row r="19" spans="1:8" x14ac:dyDescent="0.25">
      <c r="B19" s="79"/>
      <c r="H19" s="79"/>
    </row>
    <row r="20" spans="1:8" x14ac:dyDescent="0.25">
      <c r="B20" s="79"/>
      <c r="H20" s="79"/>
    </row>
    <row r="21" spans="1:8" x14ac:dyDescent="0.25">
      <c r="B21" s="79"/>
      <c r="H21" s="79"/>
    </row>
    <row r="22" spans="1:8" x14ac:dyDescent="0.25">
      <c r="B22" s="79"/>
      <c r="H22" s="79"/>
    </row>
    <row r="23" spans="1:8" x14ac:dyDescent="0.25">
      <c r="B23" s="79"/>
      <c r="H23" s="79"/>
    </row>
    <row r="24" spans="1:8" x14ac:dyDescent="0.25">
      <c r="B24" s="79"/>
      <c r="H24" s="79"/>
    </row>
    <row r="25" spans="1:8" x14ac:dyDescent="0.25">
      <c r="B25" s="79"/>
      <c r="H25" s="79"/>
    </row>
    <row r="26" spans="1:8" x14ac:dyDescent="0.25">
      <c r="B26" s="79"/>
      <c r="H26" s="79"/>
    </row>
    <row r="27" spans="1:8" x14ac:dyDescent="0.25">
      <c r="B27" s="79"/>
      <c r="H27" s="79"/>
    </row>
    <row r="28" spans="1:8" x14ac:dyDescent="0.25">
      <c r="B28" s="79"/>
      <c r="H28" s="79"/>
    </row>
    <row r="29" spans="1:8" x14ac:dyDescent="0.25">
      <c r="B29" s="79"/>
      <c r="H29" s="79"/>
    </row>
    <row r="30" spans="1:8" x14ac:dyDescent="0.25">
      <c r="B30" s="79"/>
      <c r="H30" s="79"/>
    </row>
    <row r="31" spans="1:8" x14ac:dyDescent="0.25">
      <c r="B31" s="79"/>
      <c r="H31" s="79"/>
    </row>
    <row r="32" spans="1:8"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A37" s="62"/>
      <c r="B37" s="62"/>
      <c r="C37" s="62"/>
      <c r="D37" s="62"/>
      <c r="F37" s="62"/>
      <c r="G37" s="62"/>
      <c r="H37" s="62"/>
      <c r="I37" s="62"/>
      <c r="J37" s="62"/>
    </row>
    <row r="38" spans="1:10" x14ac:dyDescent="0.25">
      <c r="B38" s="79"/>
      <c r="H38" s="79"/>
    </row>
    <row r="39" spans="1:10" x14ac:dyDescent="0.25">
      <c r="B39" s="79"/>
      <c r="H39"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C76C7D-05E3-42C8-8DCD-2CBB98DF2006}">
  <sheetPr>
    <tabColor theme="3"/>
  </sheetPr>
  <dimension ref="A1:J37"/>
  <sheetViews>
    <sheetView showGridLines="0" workbookViewId="0"/>
  </sheetViews>
  <sheetFormatPr defaultColWidth="9.33203125" defaultRowHeight="15" x14ac:dyDescent="0.25"/>
  <cols>
    <col min="1" max="1" width="41.5546875" style="79" customWidth="1"/>
    <col min="2" max="2" width="20.88671875" style="78" bestFit="1" customWidth="1"/>
    <col min="3" max="3" width="20.88671875" style="79" bestFit="1" customWidth="1"/>
    <col min="4" max="4" width="21" style="79" customWidth="1"/>
    <col min="5"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0" t="s">
        <v>469</v>
      </c>
      <c r="B1" s="96"/>
      <c r="C1" s="97"/>
      <c r="D1" s="97"/>
    </row>
    <row r="2" spans="1:8" s="62" customFormat="1" ht="18.899999999999999" customHeight="1" x14ac:dyDescent="0.3">
      <c r="A2" s="81" t="s">
        <v>284</v>
      </c>
      <c r="B2" s="82" t="s">
        <v>283</v>
      </c>
      <c r="C2" s="98"/>
      <c r="D2" s="97"/>
      <c r="E2" s="98"/>
    </row>
    <row r="3" spans="1:8" ht="18.899999999999999" customHeight="1" x14ac:dyDescent="0.25">
      <c r="A3" s="83" t="s">
        <v>273</v>
      </c>
      <c r="B3" s="99">
        <v>2.3790450000000001E-11</v>
      </c>
      <c r="H3" s="79"/>
    </row>
    <row r="4" spans="1:8" ht="18.899999999999999" customHeight="1" x14ac:dyDescent="0.25">
      <c r="A4" s="83" t="s">
        <v>274</v>
      </c>
      <c r="B4" s="99">
        <v>4.841168E-17</v>
      </c>
      <c r="H4" s="79"/>
    </row>
    <row r="5" spans="1:8" ht="18.899999999999999" customHeight="1" x14ac:dyDescent="0.25">
      <c r="A5" s="83" t="s">
        <v>275</v>
      </c>
      <c r="B5" s="99">
        <v>3.6822789999999997E-11</v>
      </c>
      <c r="H5" s="79"/>
    </row>
    <row r="6" spans="1:8" ht="18.899999999999999" customHeight="1" x14ac:dyDescent="0.25">
      <c r="A6" s="83" t="s">
        <v>279</v>
      </c>
      <c r="B6" s="99">
        <v>0.160180351</v>
      </c>
      <c r="H6" s="79"/>
    </row>
    <row r="7" spans="1:8" ht="18.899999999999999" customHeight="1" x14ac:dyDescent="0.25">
      <c r="A7" s="83" t="s">
        <v>280</v>
      </c>
      <c r="B7" s="99">
        <v>1.92454019E-2</v>
      </c>
      <c r="H7" s="79"/>
    </row>
    <row r="8" spans="1:8" ht="18.899999999999999" customHeight="1" x14ac:dyDescent="0.25">
      <c r="A8" s="83" t="s">
        <v>276</v>
      </c>
      <c r="B8" s="99">
        <v>3.8624880000000002E-14</v>
      </c>
      <c r="H8" s="79"/>
    </row>
    <row r="9" spans="1:8" ht="18.899999999999999" customHeight="1" x14ac:dyDescent="0.25">
      <c r="A9" s="83" t="s">
        <v>277</v>
      </c>
      <c r="B9" s="99">
        <v>3.3488190000000002E-14</v>
      </c>
      <c r="H9" s="79"/>
    </row>
    <row r="10" spans="1:8" ht="18.899999999999999" customHeight="1" x14ac:dyDescent="0.25">
      <c r="A10" s="83" t="s">
        <v>278</v>
      </c>
      <c r="B10" s="99">
        <v>5.9263760000000004E-16</v>
      </c>
      <c r="H10" s="79"/>
    </row>
    <row r="11" spans="1:8" ht="18.899999999999999" customHeight="1" x14ac:dyDescent="0.25">
      <c r="A11" s="83" t="s">
        <v>281</v>
      </c>
      <c r="B11" s="99">
        <v>0.35757021280000001</v>
      </c>
      <c r="H11" s="79"/>
    </row>
    <row r="12" spans="1:8" ht="18.899999999999999" customHeight="1" x14ac:dyDescent="0.25">
      <c r="A12" s="83" t="s">
        <v>282</v>
      </c>
      <c r="B12" s="99">
        <v>0.99473266130000004</v>
      </c>
      <c r="H12" s="79"/>
    </row>
    <row r="13" spans="1:8" ht="18.899999999999999" customHeight="1" x14ac:dyDescent="0.25">
      <c r="A13" s="77" t="s">
        <v>466</v>
      </c>
      <c r="B13" s="122"/>
    </row>
    <row r="15" spans="1:8" ht="15.6" x14ac:dyDescent="0.3">
      <c r="A15" s="121" t="s">
        <v>465</v>
      </c>
    </row>
    <row r="16" spans="1:8" x14ac:dyDescent="0.25">
      <c r="B16" s="79"/>
      <c r="H16" s="79"/>
    </row>
    <row r="17" s="79" customFormat="1" x14ac:dyDescent="0.25"/>
    <row r="18" s="79" customFormat="1" x14ac:dyDescent="0.25"/>
    <row r="19" s="79" customFormat="1" x14ac:dyDescent="0.25"/>
    <row r="20" s="79" customFormat="1" x14ac:dyDescent="0.25"/>
    <row r="21" s="79" customFormat="1" x14ac:dyDescent="0.25"/>
    <row r="22" s="79" customFormat="1" x14ac:dyDescent="0.25"/>
    <row r="23" s="79" customFormat="1" x14ac:dyDescent="0.25"/>
    <row r="24" s="79" customFormat="1" x14ac:dyDescent="0.25"/>
    <row r="25" s="79" customFormat="1" x14ac:dyDescent="0.25"/>
    <row r="26" s="79" customFormat="1" x14ac:dyDescent="0.25"/>
    <row r="27" s="79" customFormat="1" x14ac:dyDescent="0.25"/>
    <row r="28" s="79" customFormat="1" x14ac:dyDescent="0.25"/>
    <row r="29" s="79" customFormat="1" x14ac:dyDescent="0.25"/>
    <row r="30" s="79" customFormat="1" x14ac:dyDescent="0.25"/>
    <row r="31" s="79" customFormat="1" x14ac:dyDescent="0.25"/>
    <row r="32" s="79" customFormat="1" x14ac:dyDescent="0.25"/>
    <row r="33" spans="1:10" x14ac:dyDescent="0.25">
      <c r="B33" s="79"/>
      <c r="H33" s="79"/>
    </row>
    <row r="34" spans="1:10" x14ac:dyDescent="0.25">
      <c r="B34" s="79"/>
      <c r="H34" s="79"/>
    </row>
    <row r="35" spans="1:10" x14ac:dyDescent="0.25">
      <c r="A35" s="62"/>
      <c r="B35" s="62"/>
      <c r="C35" s="62"/>
      <c r="D35" s="62"/>
      <c r="F35" s="62"/>
      <c r="G35" s="62"/>
      <c r="H35" s="62"/>
      <c r="I35" s="62"/>
      <c r="J35" s="62"/>
    </row>
    <row r="36" spans="1:10" x14ac:dyDescent="0.25">
      <c r="B36" s="79"/>
      <c r="H36" s="79"/>
    </row>
    <row r="37" spans="1:10" x14ac:dyDescent="0.25">
      <c r="B37" s="79"/>
      <c r="H37" s="79"/>
    </row>
  </sheetData>
  <conditionalFormatting sqref="B3:B13">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58</vt:i4>
      </vt:variant>
    </vt:vector>
  </HeadingPairs>
  <TitlesOfParts>
    <vt:vector size="73"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Data'!ambvis_rates_Feb_5_2013hjp_1</vt:lpstr>
      <vt:lpstr>'Raw Data'!ambvis_rates_Feb_5_2013hjp_1_1</vt:lpstr>
      <vt:lpstr>'Raw Data'!ambvis_rates_Feb_5_2013hjp_2</vt:lpstr>
      <vt:lpstr>'Raw Data'!ambvis_rates_Feb_5_2013hjp_3</vt:lpstr>
      <vt:lpstr>'Raw Data'!ambvis_rates_Feb_5_2013hjp_4</vt:lpstr>
      <vt:lpstr>'Raw Data'!ambvis_rates_Feb_5_2013hjp_5</vt:lpstr>
      <vt:lpstr>'Raw Data'!cabg_Feb_5_2013hjp_1</vt:lpstr>
      <vt:lpstr>'Raw Data'!cabg_Feb_5_2013hjp_1_1</vt:lpstr>
      <vt:lpstr>'Raw Data'!cabg_Feb_5_2013hjp_1_1_1</vt:lpstr>
      <vt:lpstr>'Raw Data'!cabg_Feb_5_2013hjp_1_2</vt:lpstr>
      <vt:lpstr>'Raw Data'!cabg_Feb_5_2013hjp_1_3</vt:lpstr>
      <vt:lpstr>'Raw Data'!cabg_Feb_5_2013hjp_1_4</vt:lpstr>
      <vt:lpstr>'Raw Data'!cabg_Feb_5_2013hjp_1_5</vt:lpstr>
      <vt:lpstr>'Raw Data'!cath_Feb_5_2013hjp</vt:lpstr>
      <vt:lpstr>'Raw Data'!cath_Feb_5_2013hjp_1</vt:lpstr>
      <vt:lpstr>'Raw Data'!cath_Feb_5_2013hjp_1_1</vt:lpstr>
      <vt:lpstr>'Raw Data'!cath_Feb_5_2013hjp_2</vt:lpstr>
      <vt:lpstr>'Raw Data'!cath_Feb_5_2013hjp_2_1</vt:lpstr>
      <vt:lpstr>'Raw Data'!cath_Feb_5_2013hjp_3</vt:lpstr>
      <vt:lpstr>'Raw Data'!cath_Feb_5_2013hjp_4</vt:lpstr>
      <vt:lpstr>'Raw Data'!dementia_Feb_12_2013hjp</vt:lpstr>
      <vt:lpstr>'Raw Data'!dementia_Feb_12_2013hjp_1</vt:lpstr>
      <vt:lpstr>'Raw Data'!dementia_Feb_12_2013hjp_1_1</vt:lpstr>
      <vt:lpstr>'Raw Data'!dementia_Feb_12_2013hjp_2</vt:lpstr>
      <vt:lpstr>'Raw Data'!dementia_Feb_12_2013hjp_3</vt:lpstr>
      <vt:lpstr>'Raw Data'!dementia_Feb_12_2013hjp_4</vt:lpstr>
      <vt:lpstr>'Raw Data'!dementia_Feb_12_2013hjp_4_1</vt:lpstr>
      <vt:lpstr>'Raw Data'!hip_replace_Feb_5_2013hjp</vt:lpstr>
      <vt:lpstr>'Raw Data'!hip_replace_Feb_5_2013hjp_1</vt:lpstr>
      <vt:lpstr>'Raw Data'!hip_replace_Feb_5_2013hjp_1_1</vt:lpstr>
      <vt:lpstr>'Raw Data'!hip_replace_Feb_5_2013hjp_2</vt:lpstr>
      <vt:lpstr>'Raw Data'!hip_replace_Feb_5_2013hjp_3</vt:lpstr>
      <vt:lpstr>'Raw Data'!hip_replace_Feb_5_2013hjp_4</vt:lpstr>
      <vt:lpstr>'Raw Data'!hip_replace_Feb_5_2013hjp_5</vt:lpstr>
      <vt:lpstr>'Raw Data'!knee_replace_Feb_5_2013hjp</vt:lpstr>
      <vt:lpstr>'Raw Data'!knee_replace_Feb_5_2013hjp_1</vt:lpstr>
      <vt:lpstr>'Raw Data'!knee_replace_Feb_5_2013hjp_1_1</vt:lpstr>
      <vt:lpstr>'Raw Data'!knee_replace_Feb_5_2013hjp_2</vt:lpstr>
      <vt:lpstr>'Raw Data'!knee_replace_Feb_5_2013hjp_3</vt:lpstr>
      <vt:lpstr>'Raw Data'!knee_replace_Feb_5_2013hjp_4</vt:lpstr>
      <vt:lpstr>'Raw Data'!knee_replace_Feb_5_2013hjp_4_1</vt:lpstr>
      <vt:lpstr>'Raw Data'!pci_Feb_5_2013hjp</vt:lpstr>
      <vt:lpstr>'Raw Data'!pci_Feb_5_2013hjp_1</vt:lpstr>
      <vt:lpstr>'Raw Data'!pci_Feb_5_2013hjp_1_1</vt:lpstr>
      <vt:lpstr>'Raw Data'!pci_Feb_5_2013hjp_2</vt:lpstr>
      <vt:lpstr>'Raw Data'!pci_Feb_5_2013hjp_2_1</vt:lpstr>
      <vt:lpstr>'Raw Data'!pci_Feb_5_2013hjp_3</vt:lpstr>
      <vt:lpstr>'Raw Data'!pci_Feb_5_2013hjp_4</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RHA-Chapter4-Diabetes-Amputation-Rates</dc:title>
  <dc:creator>rodm</dc:creator>
  <cp:lastModifiedBy>Lindsey Dahl</cp:lastModifiedBy>
  <cp:lastPrinted>2024-06-05T19:11:10Z</cp:lastPrinted>
  <dcterms:created xsi:type="dcterms:W3CDTF">2012-06-19T01:21:24Z</dcterms:created>
  <dcterms:modified xsi:type="dcterms:W3CDTF">2025-12-04T19:20:57Z</dcterms:modified>
</cp:coreProperties>
</file>